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88F82E1B-19E1-497E-B7E8-A9A0FAD4794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表紙" sheetId="34" r:id="rId1"/>
    <sheet name="1.概要" sheetId="30" r:id="rId2"/>
    <sheet name="2.セグメント情報" sheetId="21" r:id="rId3"/>
    <sheet name="3.地域セグメント売上高" sheetId="22" r:id="rId4"/>
    <sheet name="4.効率性 5.収益性" sheetId="31" r:id="rId5"/>
    <sheet name="6.安全性" sheetId="1" r:id="rId6"/>
    <sheet name="7.1株当たり情報 ８.キャッシュフロー９.配当金・配当性向" sheetId="33" r:id="rId7"/>
    <sheet name="10.連結貸借対照表（資産）" sheetId="23" r:id="rId8"/>
    <sheet name="11.連結損益計算書" sheetId="26" r:id="rId9"/>
    <sheet name="10.連結貸借対照表（負債・純資産） " sheetId="24" r:id="rId10"/>
    <sheet name="12.連結キャッシュフロー計算書（営業CF)" sheetId="27" r:id="rId11"/>
    <sheet name="12.連結キャッシュフロー計算書（投資、財務CF) " sheetId="35" r:id="rId12"/>
    <sheet name="13.現金及び現金同等物の期末残高" sheetId="29" r:id="rId13"/>
  </sheets>
  <definedNames>
    <definedName name="OLE_LINK1" localSheetId="7">'10.連結貸借対照表（資産）'!#REF!</definedName>
    <definedName name="OLE_LINK1" localSheetId="9">'10.連結貸借対照表（負債・純資産） '!#REF!</definedName>
    <definedName name="OLE_LINK1" localSheetId="8">'11.連結損益計算書'!#REF!</definedName>
    <definedName name="OLE_LINK1" localSheetId="10">'12.連結キャッシュフロー計算書（営業CF)'!#REF!</definedName>
    <definedName name="OLE_LINK1" localSheetId="11">'12.連結キャッシュフロー計算書（投資、財務CF) '!#REF!</definedName>
    <definedName name="OLE_LINK1" localSheetId="12">'13.現金及び現金同等物の期末残高'!#REF!</definedName>
    <definedName name="OLE_LINK1" localSheetId="2">'2.セグメント情報'!#REF!</definedName>
    <definedName name="OLE_LINK1" localSheetId="3">'3.地域セグメント売上高'!#REF!</definedName>
    <definedName name="OLE_LINK1" localSheetId="4">'4.効率性 5.収益性'!#REF!</definedName>
    <definedName name="OLE_LINK1" localSheetId="6">'7.1株当たり情報 ８.キャッシュフロー９.配当金・配当性向'!#REF!</definedName>
    <definedName name="_xlnm.Print_Area" localSheetId="0">表紙!$A$1:$H$36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9" l="1"/>
  <c r="M6" i="29"/>
  <c r="M17" i="33"/>
  <c r="O7" i="29"/>
  <c r="P7" i="29"/>
  <c r="Q7" i="29"/>
  <c r="N7" i="29"/>
  <c r="O6" i="29"/>
  <c r="P6" i="29"/>
  <c r="Q6" i="29"/>
  <c r="N6" i="29"/>
  <c r="Q18" i="22"/>
  <c r="Q19" i="22"/>
  <c r="Q20" i="22"/>
  <c r="Q21" i="22"/>
  <c r="Q22" i="22"/>
  <c r="Q23" i="22"/>
  <c r="Q17" i="22"/>
  <c r="Q24" i="22" s="1"/>
  <c r="Q6" i="30"/>
  <c r="Q18" i="33"/>
  <c r="Q5" i="29"/>
  <c r="Q17" i="33"/>
  <c r="Q29" i="1"/>
  <c r="Q21" i="1"/>
  <c r="Q31" i="31"/>
  <c r="Q17" i="31"/>
  <c r="Q14" i="31"/>
  <c r="Q6" i="31"/>
  <c r="Q5" i="31"/>
  <c r="Q36" i="21"/>
  <c r="Q35" i="21"/>
  <c r="Q34" i="21"/>
  <c r="Q33" i="21"/>
  <c r="Q31" i="21"/>
  <c r="Q30" i="21"/>
  <c r="Q32" i="30"/>
  <c r="Q32" i="31" s="1"/>
  <c r="Q29" i="30"/>
  <c r="Q14" i="30"/>
  <c r="Q12" i="30"/>
  <c r="Q10" i="30"/>
  <c r="Q28" i="31" s="1"/>
  <c r="Q8" i="30"/>
  <c r="Q27" i="31" s="1"/>
  <c r="Q26" i="31"/>
  <c r="P29" i="1"/>
  <c r="Q13" i="1" l="1"/>
  <c r="Q22" i="1"/>
  <c r="P6" i="1"/>
  <c r="P5" i="1"/>
  <c r="P12" i="1"/>
  <c r="P13" i="1" s="1"/>
  <c r="P11" i="1"/>
  <c r="P14" i="31"/>
  <c r="P13" i="31"/>
  <c r="P12" i="31"/>
  <c r="P11" i="31"/>
  <c r="P10" i="31"/>
  <c r="P32" i="30"/>
  <c r="P32" i="31" s="1"/>
  <c r="P17" i="31"/>
  <c r="P6" i="31"/>
  <c r="P5" i="31"/>
  <c r="P29" i="30"/>
  <c r="P18" i="33"/>
  <c r="P16" i="33"/>
  <c r="P5" i="29"/>
  <c r="P15" i="33" s="1"/>
  <c r="P18" i="22"/>
  <c r="P19" i="22"/>
  <c r="P20" i="22"/>
  <c r="P21" i="22"/>
  <c r="P22" i="22"/>
  <c r="P23" i="22"/>
  <c r="P17" i="22"/>
  <c r="P24" i="22" s="1"/>
  <c r="P21" i="1"/>
  <c r="P31" i="31"/>
  <c r="N17" i="22"/>
  <c r="O17" i="22"/>
  <c r="P36" i="21"/>
  <c r="P35" i="21"/>
  <c r="P34" i="21"/>
  <c r="O34" i="21"/>
  <c r="P33" i="21"/>
  <c r="P31" i="21"/>
  <c r="P30" i="21"/>
  <c r="P14" i="30"/>
  <c r="P12" i="30"/>
  <c r="P10" i="30"/>
  <c r="P28" i="31" s="1"/>
  <c r="P8" i="30"/>
  <c r="P27" i="31" s="1"/>
  <c r="O8" i="30"/>
  <c r="P6" i="30"/>
  <c r="P26" i="31" s="1"/>
  <c r="Q18" i="31" l="1"/>
  <c r="P22" i="1"/>
  <c r="P17" i="33"/>
  <c r="O23" i="22"/>
  <c r="O22" i="22"/>
  <c r="O21" i="22"/>
  <c r="O19" i="22"/>
  <c r="O18" i="22"/>
  <c r="O24" i="22"/>
  <c r="O5" i="29" l="1"/>
  <c r="O18" i="33" l="1"/>
  <c r="O16" i="33"/>
  <c r="O15" i="33"/>
  <c r="O29" i="1"/>
  <c r="O21" i="1"/>
  <c r="O17" i="33" l="1"/>
  <c r="O12" i="1"/>
  <c r="O11" i="1"/>
  <c r="O6" i="1"/>
  <c r="O5" i="1"/>
  <c r="O22" i="1" s="1"/>
  <c r="O31" i="31"/>
  <c r="O17" i="31"/>
  <c r="O14" i="31"/>
  <c r="O13" i="31"/>
  <c r="O12" i="31"/>
  <c r="P18" i="31" s="1"/>
  <c r="O11" i="31"/>
  <c r="O10" i="31"/>
  <c r="O6" i="31"/>
  <c r="O5" i="31"/>
  <c r="O13" i="1" l="1"/>
  <c r="O36" i="21"/>
  <c r="O35" i="21"/>
  <c r="O33" i="21"/>
  <c r="O31" i="21"/>
  <c r="O30" i="21"/>
  <c r="O25" i="21"/>
  <c r="O32" i="30" l="1"/>
  <c r="O32" i="31" s="1"/>
  <c r="O27" i="30"/>
  <c r="O29" i="30" s="1"/>
  <c r="O14" i="30"/>
  <c r="O12" i="30"/>
  <c r="O10" i="30"/>
  <c r="O28" i="31" s="1"/>
  <c r="O27" i="31"/>
  <c r="O6" i="30"/>
  <c r="O26" i="31" s="1"/>
  <c r="N12" i="1" l="1"/>
  <c r="N11" i="1"/>
  <c r="N6" i="1"/>
  <c r="N5" i="1"/>
  <c r="N17" i="31"/>
  <c r="N14" i="31"/>
  <c r="N13" i="31"/>
  <c r="N12" i="31"/>
  <c r="O18" i="31" s="1"/>
  <c r="N11" i="31"/>
  <c r="N10" i="31"/>
  <c r="M31" i="30"/>
  <c r="N27" i="30"/>
  <c r="N16" i="33"/>
  <c r="N18" i="33"/>
  <c r="N5" i="29"/>
  <c r="N15" i="33" s="1"/>
  <c r="N13" i="1" l="1"/>
  <c r="N17" i="33"/>
  <c r="N22" i="1"/>
  <c r="N6" i="31"/>
  <c r="N5" i="31"/>
  <c r="N23" i="22"/>
  <c r="N22" i="22"/>
  <c r="N21" i="22"/>
  <c r="N19" i="22"/>
  <c r="N18" i="22"/>
  <c r="N24" i="22"/>
  <c r="N36" i="21"/>
  <c r="N35" i="21"/>
  <c r="N34" i="21"/>
  <c r="N33" i="21"/>
  <c r="N31" i="21"/>
  <c r="N30" i="21"/>
  <c r="N25" i="21"/>
  <c r="N13" i="21"/>
  <c r="N32" i="30"/>
  <c r="N32" i="31" s="1"/>
  <c r="N31" i="31"/>
  <c r="N29" i="30"/>
  <c r="N14" i="30"/>
  <c r="N12" i="30"/>
  <c r="N10" i="30"/>
  <c r="N28" i="31" s="1"/>
  <c r="N8" i="30"/>
  <c r="N27" i="31" s="1"/>
  <c r="N6" i="30"/>
  <c r="N26" i="31" s="1"/>
  <c r="K33" i="21" l="1"/>
  <c r="J33" i="21"/>
  <c r="I33" i="21"/>
  <c r="H33" i="21"/>
  <c r="G33" i="21"/>
  <c r="M25" i="21" l="1"/>
  <c r="K14" i="30" l="1"/>
  <c r="M17" i="31" l="1"/>
  <c r="M12" i="31"/>
  <c r="N18" i="31" s="1"/>
  <c r="M11" i="31"/>
  <c r="L10" i="31"/>
  <c r="M10" i="31"/>
  <c r="M5" i="31"/>
  <c r="M14" i="31"/>
  <c r="M13" i="31"/>
  <c r="M6" i="31"/>
  <c r="M21" i="1"/>
  <c r="M12" i="1"/>
  <c r="M11" i="1"/>
  <c r="M6" i="1"/>
  <c r="M5" i="1"/>
  <c r="L5" i="1"/>
  <c r="B12" i="1"/>
  <c r="B11" i="1"/>
  <c r="M23" i="22"/>
  <c r="M22" i="22"/>
  <c r="M21" i="22"/>
  <c r="M19" i="22"/>
  <c r="M18" i="22"/>
  <c r="M17" i="22"/>
  <c r="M24" i="22" s="1"/>
  <c r="M36" i="21"/>
  <c r="M35" i="21"/>
  <c r="M34" i="21"/>
  <c r="M33" i="21"/>
  <c r="M31" i="21"/>
  <c r="M30" i="21"/>
  <c r="M32" i="30"/>
  <c r="M32" i="31" s="1"/>
  <c r="M31" i="31"/>
  <c r="M27" i="30"/>
  <c r="M29" i="30" s="1"/>
  <c r="M5" i="29"/>
  <c r="M15" i="33" s="1"/>
  <c r="M22" i="26"/>
  <c r="M22" i="1" l="1"/>
  <c r="M13" i="1"/>
  <c r="M14" i="30"/>
  <c r="M12" i="30"/>
  <c r="M10" i="30"/>
  <c r="M28" i="31" s="1"/>
  <c r="M8" i="30"/>
  <c r="M27" i="31" s="1"/>
  <c r="M6" i="30"/>
  <c r="M26" i="31" s="1"/>
  <c r="M13" i="21"/>
  <c r="E17" i="31" l="1"/>
  <c r="F17" i="31"/>
  <c r="G17" i="31"/>
  <c r="H17" i="31"/>
  <c r="I17" i="31"/>
  <c r="J17" i="31"/>
  <c r="K17" i="31"/>
  <c r="L17" i="31"/>
  <c r="D17" i="31"/>
  <c r="B13" i="31"/>
  <c r="C13" i="31"/>
  <c r="D13" i="31"/>
  <c r="E13" i="31"/>
  <c r="F13" i="31"/>
  <c r="G13" i="31"/>
  <c r="H13" i="31"/>
  <c r="I13" i="31"/>
  <c r="J13" i="31"/>
  <c r="K13" i="31"/>
  <c r="L13" i="31"/>
  <c r="A13" i="31"/>
  <c r="D12" i="31"/>
  <c r="E12" i="31"/>
  <c r="F12" i="31"/>
  <c r="G12" i="31"/>
  <c r="H12" i="31"/>
  <c r="I12" i="31"/>
  <c r="J12" i="31"/>
  <c r="K12" i="31"/>
  <c r="L12" i="31"/>
  <c r="M18" i="31" s="1"/>
  <c r="C12" i="31"/>
  <c r="C14" i="31"/>
  <c r="D14" i="31"/>
  <c r="E14" i="31"/>
  <c r="F14" i="31"/>
  <c r="G14" i="31"/>
  <c r="H14" i="31"/>
  <c r="I14" i="31"/>
  <c r="J14" i="31"/>
  <c r="K14" i="31"/>
  <c r="L14" i="31"/>
  <c r="K18" i="31" l="1"/>
  <c r="G18" i="31"/>
  <c r="I18" i="31"/>
  <c r="E18" i="31"/>
  <c r="D18" i="31"/>
  <c r="J18" i="31"/>
  <c r="F18" i="31"/>
  <c r="L18" i="31"/>
  <c r="H18" i="31"/>
  <c r="D12" i="1"/>
  <c r="E12" i="1"/>
  <c r="F12" i="1"/>
  <c r="G12" i="1"/>
  <c r="H12" i="1"/>
  <c r="I12" i="1"/>
  <c r="J12" i="1"/>
  <c r="K12" i="1"/>
  <c r="L12" i="1"/>
  <c r="C12" i="1"/>
  <c r="D11" i="1"/>
  <c r="E11" i="1"/>
  <c r="F11" i="1"/>
  <c r="G11" i="1"/>
  <c r="H11" i="1"/>
  <c r="I11" i="1"/>
  <c r="J11" i="1"/>
  <c r="K11" i="1"/>
  <c r="L11" i="1"/>
  <c r="C11" i="1"/>
  <c r="C13" i="1" l="1"/>
  <c r="I13" i="1"/>
  <c r="E13" i="1"/>
  <c r="K13" i="1"/>
  <c r="G13" i="1"/>
  <c r="F13" i="1"/>
  <c r="J13" i="1"/>
  <c r="L13" i="1"/>
  <c r="H13" i="1"/>
  <c r="D13" i="1"/>
  <c r="D6" i="31"/>
  <c r="E6" i="31"/>
  <c r="F6" i="31"/>
  <c r="G6" i="31"/>
  <c r="H6" i="31"/>
  <c r="I6" i="31"/>
  <c r="J6" i="31"/>
  <c r="K6" i="31"/>
  <c r="L6" i="31"/>
  <c r="C6" i="31"/>
  <c r="D5" i="31"/>
  <c r="E5" i="31"/>
  <c r="F5" i="31"/>
  <c r="G5" i="31"/>
  <c r="H5" i="31"/>
  <c r="I5" i="31"/>
  <c r="J5" i="31"/>
  <c r="K5" i="31"/>
  <c r="L5" i="31"/>
  <c r="C5" i="31"/>
  <c r="E41" i="30" l="1"/>
  <c r="F41" i="30"/>
  <c r="G41" i="30"/>
  <c r="H41" i="30"/>
  <c r="I41" i="30"/>
  <c r="J41" i="30"/>
  <c r="K41" i="30"/>
  <c r="L41" i="30"/>
  <c r="D41" i="30"/>
  <c r="E40" i="30"/>
  <c r="F40" i="30"/>
  <c r="G40" i="30"/>
  <c r="H40" i="30"/>
  <c r="I40" i="30"/>
  <c r="J40" i="30"/>
  <c r="K40" i="30"/>
  <c r="L40" i="30"/>
  <c r="D40" i="30"/>
  <c r="E32" i="30"/>
  <c r="E32" i="31" s="1"/>
  <c r="F32" i="30"/>
  <c r="F32" i="31" s="1"/>
  <c r="G32" i="30"/>
  <c r="G32" i="31" s="1"/>
  <c r="H32" i="30"/>
  <c r="H32" i="31" s="1"/>
  <c r="I32" i="30"/>
  <c r="I32" i="31" s="1"/>
  <c r="J32" i="30"/>
  <c r="J32" i="31" s="1"/>
  <c r="K32" i="30"/>
  <c r="K32" i="31" s="1"/>
  <c r="L32" i="30"/>
  <c r="L32" i="31" s="1"/>
  <c r="D32" i="30"/>
  <c r="D32" i="31" s="1"/>
  <c r="E31" i="30"/>
  <c r="E31" i="31" s="1"/>
  <c r="F31" i="30"/>
  <c r="F31" i="31" s="1"/>
  <c r="G31" i="30"/>
  <c r="G31" i="31" s="1"/>
  <c r="H31" i="30"/>
  <c r="H31" i="31" s="1"/>
  <c r="I31" i="30"/>
  <c r="I31" i="31" s="1"/>
  <c r="J31" i="30"/>
  <c r="J31" i="31" s="1"/>
  <c r="K31" i="30"/>
  <c r="K31" i="31" s="1"/>
  <c r="L31" i="30"/>
  <c r="L31" i="31" s="1"/>
  <c r="D31" i="30"/>
  <c r="D31" i="31" s="1"/>
  <c r="L14" i="30"/>
  <c r="J14" i="30"/>
  <c r="I14" i="30"/>
  <c r="H14" i="30"/>
  <c r="G14" i="30"/>
  <c r="F14" i="30"/>
  <c r="E14" i="30"/>
  <c r="D14" i="30"/>
  <c r="C14" i="30"/>
  <c r="L12" i="30"/>
  <c r="K12" i="30"/>
  <c r="J12" i="30"/>
  <c r="I12" i="30"/>
  <c r="H12" i="30"/>
  <c r="G12" i="30"/>
  <c r="F12" i="30"/>
  <c r="E12" i="30"/>
  <c r="D12" i="30"/>
  <c r="C12" i="30"/>
  <c r="L10" i="30"/>
  <c r="L28" i="31" s="1"/>
  <c r="K10" i="30"/>
  <c r="K28" i="31" s="1"/>
  <c r="J10" i="30"/>
  <c r="J28" i="31" s="1"/>
  <c r="I10" i="30"/>
  <c r="I28" i="31" s="1"/>
  <c r="H10" i="30"/>
  <c r="H28" i="31" s="1"/>
  <c r="G10" i="30"/>
  <c r="G28" i="31" s="1"/>
  <c r="F10" i="30"/>
  <c r="F28" i="31" s="1"/>
  <c r="E10" i="30"/>
  <c r="E28" i="31" s="1"/>
  <c r="D10" i="30"/>
  <c r="D28" i="31" s="1"/>
  <c r="C10" i="30"/>
  <c r="C28" i="31" s="1"/>
  <c r="D8" i="30"/>
  <c r="D27" i="31" s="1"/>
  <c r="E8" i="30"/>
  <c r="E27" i="31" s="1"/>
  <c r="F8" i="30"/>
  <c r="F27" i="31" s="1"/>
  <c r="G8" i="30"/>
  <c r="G27" i="31" s="1"/>
  <c r="H8" i="30"/>
  <c r="H27" i="31" s="1"/>
  <c r="I8" i="30"/>
  <c r="I27" i="31" s="1"/>
  <c r="J8" i="30"/>
  <c r="J27" i="31" s="1"/>
  <c r="K8" i="30"/>
  <c r="K27" i="31" s="1"/>
  <c r="L8" i="30"/>
  <c r="L27" i="31" s="1"/>
  <c r="C8" i="30"/>
  <c r="C27" i="31" s="1"/>
  <c r="D6" i="30"/>
  <c r="D26" i="31" s="1"/>
  <c r="E6" i="30"/>
  <c r="E26" i="31" s="1"/>
  <c r="F6" i="30"/>
  <c r="F26" i="31" s="1"/>
  <c r="G6" i="30"/>
  <c r="G26" i="31" s="1"/>
  <c r="H6" i="30"/>
  <c r="H26" i="31" s="1"/>
  <c r="I6" i="30"/>
  <c r="I26" i="31" s="1"/>
  <c r="J6" i="30"/>
  <c r="J26" i="31" s="1"/>
  <c r="K6" i="30"/>
  <c r="K26" i="31" s="1"/>
  <c r="L6" i="30"/>
  <c r="L26" i="31" s="1"/>
  <c r="C6" i="30"/>
  <c r="C26" i="31" s="1"/>
</calcChain>
</file>

<file path=xl/sharedStrings.xml><?xml version="1.0" encoding="utf-8"?>
<sst xmlns="http://schemas.openxmlformats.org/spreadsheetml/2006/main" count="1879" uniqueCount="557">
  <si>
    <t xml:space="preserve">1.概要(Overview)     </t>
    <rPh sb="2" eb="4">
      <t>ガイヨウ</t>
    </rPh>
    <phoneticPr fontId="2"/>
  </si>
  <si>
    <t>（3月31日に終了する各年　Years ended March 31)</t>
    <phoneticPr fontId="2"/>
  </si>
  <si>
    <t>（Unit：\Millions   単位：100万円）</t>
  </si>
  <si>
    <t>FY2010</t>
    <phoneticPr fontId="2"/>
  </si>
  <si>
    <t>FY2011</t>
    <phoneticPr fontId="2"/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</si>
  <si>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</si>
  <si>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</si>
  <si>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</si>
  <si>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</si>
  <si>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</si>
  <si>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</si>
  <si>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</si>
  <si>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</si>
  <si>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</si>
  <si>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FY2021</t>
    <phoneticPr fontId="2"/>
  </si>
  <si>
    <t>FY2022</t>
    <phoneticPr fontId="2"/>
  </si>
  <si>
    <t>売上高</t>
    <phoneticPr fontId="2"/>
  </si>
  <si>
    <t>Net Sales</t>
    <phoneticPr fontId="2"/>
  </si>
  <si>
    <t>売上総利益</t>
    <phoneticPr fontId="2"/>
  </si>
  <si>
    <t xml:space="preserve">Gross profit </t>
    <phoneticPr fontId="2"/>
  </si>
  <si>
    <t>（率）</t>
    <rPh sb="1" eb="2">
      <t>リツ</t>
    </rPh>
    <phoneticPr fontId="2"/>
  </si>
  <si>
    <t>ratio</t>
    <phoneticPr fontId="2"/>
  </si>
  <si>
    <t>販売費及び一般管理費</t>
    <phoneticPr fontId="2"/>
  </si>
  <si>
    <t xml:space="preserve">Selling, general and administrative expenses </t>
    <phoneticPr fontId="2"/>
  </si>
  <si>
    <t>営業利益</t>
    <phoneticPr fontId="2"/>
  </si>
  <si>
    <t xml:space="preserve">Operating income </t>
    <phoneticPr fontId="2"/>
  </si>
  <si>
    <t>経常利益</t>
    <phoneticPr fontId="2"/>
  </si>
  <si>
    <t xml:space="preserve">Ordinary income </t>
    <phoneticPr fontId="2"/>
  </si>
  <si>
    <t>親会社株主に帰属する当期純利益</t>
    <phoneticPr fontId="2"/>
  </si>
  <si>
    <t xml:space="preserve">Profi t attributable to owners of parent </t>
    <phoneticPr fontId="2"/>
  </si>
  <si>
    <t>流動資産合計</t>
    <phoneticPr fontId="2"/>
  </si>
  <si>
    <t xml:space="preserve">Total current assets </t>
    <phoneticPr fontId="2"/>
  </si>
  <si>
    <t xml:space="preserve">固定資産合計 </t>
    <phoneticPr fontId="2"/>
  </si>
  <si>
    <t xml:space="preserve">Total noncurrent assets </t>
    <phoneticPr fontId="2"/>
  </si>
  <si>
    <t xml:space="preserve">総資産合計 </t>
    <rPh sb="0" eb="1">
      <t>ソウ</t>
    </rPh>
    <phoneticPr fontId="2"/>
  </si>
  <si>
    <t>Total assets</t>
    <phoneticPr fontId="2"/>
  </si>
  <si>
    <t>純資産合計　</t>
    <phoneticPr fontId="2"/>
  </si>
  <si>
    <t xml:space="preserve">Total net assets 　 </t>
    <phoneticPr fontId="2"/>
  </si>
  <si>
    <t>研究開発費</t>
    <phoneticPr fontId="2"/>
  </si>
  <si>
    <t>R&amp;D expenses</t>
    <phoneticPr fontId="2"/>
  </si>
  <si>
    <t>設備投資額</t>
    <phoneticPr fontId="2"/>
  </si>
  <si>
    <t xml:space="preserve">Capital expenditures </t>
    <phoneticPr fontId="2"/>
  </si>
  <si>
    <t>減価償却費</t>
    <phoneticPr fontId="2"/>
  </si>
  <si>
    <t>Depreciation</t>
    <phoneticPr fontId="2"/>
  </si>
  <si>
    <t>営業キャッシュフロー</t>
    <phoneticPr fontId="2"/>
  </si>
  <si>
    <t xml:space="preserve">Cash flows from operating activities  </t>
    <phoneticPr fontId="2"/>
  </si>
  <si>
    <t xml:space="preserve">投資キャッシュフロー </t>
    <phoneticPr fontId="2"/>
  </si>
  <si>
    <t xml:space="preserve">Cash flows from investing activities </t>
    <phoneticPr fontId="2"/>
  </si>
  <si>
    <t>フリー・キャッシュフロー</t>
    <phoneticPr fontId="2"/>
  </si>
  <si>
    <t xml:space="preserve">Free cash flow </t>
    <phoneticPr fontId="2"/>
  </si>
  <si>
    <t>自己資本利益率</t>
    <rPh sb="0" eb="2">
      <t>ジコ</t>
    </rPh>
    <rPh sb="2" eb="4">
      <t>シホン</t>
    </rPh>
    <rPh sb="4" eb="6">
      <t>リエキ</t>
    </rPh>
    <rPh sb="6" eb="7">
      <t>リツ</t>
    </rPh>
    <phoneticPr fontId="2"/>
  </si>
  <si>
    <t>ROE</t>
    <phoneticPr fontId="2"/>
  </si>
  <si>
    <t xml:space="preserve">総資産利益率 </t>
  </si>
  <si>
    <t>ROA</t>
    <phoneticPr fontId="2"/>
  </si>
  <si>
    <t>ドル</t>
    <phoneticPr fontId="2"/>
  </si>
  <si>
    <t>USD</t>
    <phoneticPr fontId="2"/>
  </si>
  <si>
    <t>ユーロ</t>
    <phoneticPr fontId="2"/>
  </si>
  <si>
    <t>EUR</t>
    <phoneticPr fontId="2"/>
  </si>
  <si>
    <t>従業員数</t>
    <rPh sb="0" eb="3">
      <t>ジュウギョウイン</t>
    </rPh>
    <rPh sb="3" eb="4">
      <t>スウ</t>
    </rPh>
    <phoneticPr fontId="2"/>
  </si>
  <si>
    <t>Number of Employees</t>
    <phoneticPr fontId="2"/>
  </si>
  <si>
    <r>
      <t xml:space="preserve">2.セグメント情報 Segment Information    </t>
    </r>
    <r>
      <rPr>
        <sz val="16"/>
        <color theme="1"/>
        <rFont val="メイリオ"/>
        <family val="3"/>
        <charset val="128"/>
      </rPr>
      <t>（3月31日に終了する各年　Years ended March 31)</t>
    </r>
    <phoneticPr fontId="2"/>
  </si>
  <si>
    <t>Sales</t>
    <phoneticPr fontId="2"/>
  </si>
  <si>
    <t>FY2022</t>
  </si>
  <si>
    <t>計測機器</t>
    <phoneticPr fontId="2"/>
  </si>
  <si>
    <t>Analytical and measuring instruments</t>
    <phoneticPr fontId="2"/>
  </si>
  <si>
    <t>医用機器</t>
    <phoneticPr fontId="2"/>
  </si>
  <si>
    <t>Medical systems</t>
    <phoneticPr fontId="2"/>
  </si>
  <si>
    <t>航空・産業機器</t>
    <phoneticPr fontId="2"/>
  </si>
  <si>
    <t xml:space="preserve">Aircraft equipment and industrial machinery </t>
    <phoneticPr fontId="2"/>
  </si>
  <si>
    <t>̶</t>
  </si>
  <si>
    <t>航空機器</t>
    <phoneticPr fontId="2"/>
  </si>
  <si>
    <t xml:space="preserve">Aircraft equipment </t>
    <phoneticPr fontId="2"/>
  </si>
  <si>
    <t>産業機器</t>
    <phoneticPr fontId="2"/>
  </si>
  <si>
    <t>Industrial machinery</t>
    <phoneticPr fontId="2"/>
  </si>
  <si>
    <t>その他</t>
    <phoneticPr fontId="2"/>
  </si>
  <si>
    <t xml:space="preserve">Other </t>
    <phoneticPr fontId="2"/>
  </si>
  <si>
    <t xml:space="preserve">消去又は全社 </t>
    <phoneticPr fontId="2"/>
  </si>
  <si>
    <t xml:space="preserve">Eliminations/corporate </t>
    <phoneticPr fontId="2"/>
  </si>
  <si>
    <t>調整額</t>
    <phoneticPr fontId="2"/>
  </si>
  <si>
    <t xml:space="preserve">Adjustments </t>
    <phoneticPr fontId="2"/>
  </si>
  <si>
    <t>連結</t>
    <phoneticPr fontId="2"/>
  </si>
  <si>
    <t>Consolidated total</t>
    <phoneticPr fontId="2"/>
  </si>
  <si>
    <t>営業利益（損失） Operating income (loss)</t>
  </si>
  <si>
    <t>Aircraft equipment and industrial machinery</t>
    <phoneticPr fontId="2"/>
  </si>
  <si>
    <t>Aircraft equipment</t>
    <phoneticPr fontId="2"/>
  </si>
  <si>
    <t>消去又は全社</t>
    <phoneticPr fontId="2"/>
  </si>
  <si>
    <t>Adjustments</t>
    <phoneticPr fontId="2"/>
  </si>
  <si>
    <t>営業利益（損失）率Operating income (loss) ratio</t>
    <phoneticPr fontId="2"/>
  </si>
  <si>
    <t xml:space="preserve">Analytical and measuring instruments </t>
    <phoneticPr fontId="2"/>
  </si>
  <si>
    <t xml:space="preserve">Medical systems </t>
    <phoneticPr fontId="2"/>
  </si>
  <si>
    <t xml:space="preserve">Industrial machinery </t>
    <phoneticPr fontId="2"/>
  </si>
  <si>
    <t>Other</t>
    <phoneticPr fontId="2"/>
  </si>
  <si>
    <t>セグメント毎の業績をより適切に管理するため、2021年度第1四半期から管理部門費をより合理的な配賦方法に変更している。</t>
    <phoneticPr fontId="2"/>
  </si>
  <si>
    <t>To ensure results for each reportable segment are managed more appropriately, the method used to allocate administrative department expenses was changed, beginning with the first quarter of FY 2021.</t>
    <phoneticPr fontId="2"/>
  </si>
  <si>
    <r>
      <t xml:space="preserve">3.地域セグメント売上高(Sales by Region) </t>
    </r>
    <r>
      <rPr>
        <sz val="16"/>
        <color theme="1"/>
        <rFont val="メイリオ"/>
        <family val="3"/>
        <charset val="128"/>
      </rPr>
      <t xml:space="preserve">    </t>
    </r>
    <r>
      <rPr>
        <sz val="12"/>
        <color theme="1"/>
        <rFont val="メイリオ"/>
        <family val="3"/>
        <charset val="128"/>
      </rPr>
      <t>（3月31日に終了する各年　Years ended March 31)</t>
    </r>
    <phoneticPr fontId="2"/>
  </si>
  <si>
    <t>日本</t>
    <phoneticPr fontId="2"/>
  </si>
  <si>
    <t>Japan</t>
    <phoneticPr fontId="2"/>
  </si>
  <si>
    <t xml:space="preserve">米州 </t>
    <phoneticPr fontId="2"/>
  </si>
  <si>
    <t>North &amp; South America</t>
    <phoneticPr fontId="2"/>
  </si>
  <si>
    <t>欧州</t>
    <phoneticPr fontId="2"/>
  </si>
  <si>
    <t>Europe</t>
    <phoneticPr fontId="2"/>
  </si>
  <si>
    <t>アジア・オセアニア</t>
    <phoneticPr fontId="2"/>
  </si>
  <si>
    <t xml:space="preserve">Asia-Oceania </t>
    <phoneticPr fontId="2"/>
  </si>
  <si>
    <t>中国</t>
    <phoneticPr fontId="2"/>
  </si>
  <si>
    <t>China</t>
    <phoneticPr fontId="2"/>
  </si>
  <si>
    <t>その他のアジア</t>
    <phoneticPr fontId="2"/>
  </si>
  <si>
    <t xml:space="preserve">Other Asian Countries </t>
    <phoneticPr fontId="2"/>
  </si>
  <si>
    <t>̶</t>
    <phoneticPr fontId="2"/>
  </si>
  <si>
    <t>連結売上高</t>
    <phoneticPr fontId="2"/>
  </si>
  <si>
    <t xml:space="preserve">Consolidated total </t>
    <phoneticPr fontId="2"/>
  </si>
  <si>
    <t>売上高構成比</t>
    <phoneticPr fontId="2"/>
  </si>
  <si>
    <t>Sales share ratio</t>
    <phoneticPr fontId="2"/>
  </si>
  <si>
    <t xml:space="preserve">Japan </t>
    <phoneticPr fontId="2"/>
  </si>
  <si>
    <t>米州</t>
    <phoneticPr fontId="2"/>
  </si>
  <si>
    <t xml:space="preserve">North &amp; South America </t>
    <phoneticPr fontId="2"/>
  </si>
  <si>
    <t xml:space="preserve">China </t>
    <phoneticPr fontId="2"/>
  </si>
  <si>
    <t>Other Asian Countries</t>
    <phoneticPr fontId="2"/>
  </si>
  <si>
    <t>海外売上高比率</t>
    <phoneticPr fontId="2"/>
  </si>
  <si>
    <t xml:space="preserve">Overseas sales ratio </t>
    <phoneticPr fontId="2"/>
  </si>
  <si>
    <t>4.効率性（Efficiency)</t>
    <rPh sb="2" eb="5">
      <t>コウリツセイ</t>
    </rPh>
    <phoneticPr fontId="2"/>
  </si>
  <si>
    <t>（3月31日に終了する各年）(Years ended March 31)</t>
    <phoneticPr fontId="2"/>
  </si>
  <si>
    <t>従業員数(人）</t>
    <rPh sb="0" eb="3">
      <t>ジュウギョウイン</t>
    </rPh>
    <rPh sb="3" eb="4">
      <t>スウ</t>
    </rPh>
    <rPh sb="5" eb="6">
      <t>ニン</t>
    </rPh>
    <phoneticPr fontId="2"/>
  </si>
  <si>
    <t>Number of employees</t>
    <phoneticPr fontId="2"/>
  </si>
  <si>
    <t>従業員一人当たり売上</t>
    <rPh sb="0" eb="3">
      <t>ジュウギョウイン</t>
    </rPh>
    <rPh sb="3" eb="5">
      <t>ヒトリ</t>
    </rPh>
    <rPh sb="5" eb="6">
      <t>ア</t>
    </rPh>
    <rPh sb="8" eb="10">
      <t>ウリアゲ</t>
    </rPh>
    <phoneticPr fontId="2"/>
  </si>
  <si>
    <t>Net sales per employee</t>
  </si>
  <si>
    <t>従業員1人当たり営業利益</t>
  </si>
  <si>
    <t>Operating income per employee</t>
    <phoneticPr fontId="7"/>
  </si>
  <si>
    <t>総資産</t>
    <phoneticPr fontId="2"/>
  </si>
  <si>
    <t>Total assets</t>
  </si>
  <si>
    <t>受取手形及び売掛金</t>
    <phoneticPr fontId="2"/>
  </si>
  <si>
    <t>Trade notes and accounts receivable</t>
    <phoneticPr fontId="2"/>
  </si>
  <si>
    <t>在庫</t>
    <rPh sb="0" eb="2">
      <t>ザイコ</t>
    </rPh>
    <phoneticPr fontId="2"/>
  </si>
  <si>
    <t>Inventory</t>
    <phoneticPr fontId="2"/>
  </si>
  <si>
    <t>運転資本</t>
    <rPh sb="0" eb="2">
      <t>ウンテン</t>
    </rPh>
    <rPh sb="2" eb="4">
      <t>シホン</t>
    </rPh>
    <phoneticPr fontId="2"/>
  </si>
  <si>
    <t>Working Capital</t>
    <phoneticPr fontId="2"/>
  </si>
  <si>
    <t>総資産回転期間（日）</t>
    <rPh sb="0" eb="3">
      <t>ソウシサン</t>
    </rPh>
    <rPh sb="3" eb="5">
      <t>カイテン</t>
    </rPh>
    <rPh sb="5" eb="7">
      <t>キカン</t>
    </rPh>
    <rPh sb="8" eb="9">
      <t>ニチ</t>
    </rPh>
    <phoneticPr fontId="2"/>
  </si>
  <si>
    <t>Total　assets turnover(day)</t>
    <phoneticPr fontId="2"/>
  </si>
  <si>
    <t>在庫回転期間（日）</t>
    <rPh sb="0" eb="2">
      <t>ザイコ</t>
    </rPh>
    <rPh sb="2" eb="4">
      <t>カイテン</t>
    </rPh>
    <rPh sb="4" eb="6">
      <t>キカン</t>
    </rPh>
    <rPh sb="7" eb="8">
      <t>ニチ</t>
    </rPh>
    <phoneticPr fontId="2"/>
  </si>
  <si>
    <t>Inventory turnover (day)</t>
    <phoneticPr fontId="2"/>
  </si>
  <si>
    <t>運転資本：受取手形及び売掛金＋商品及び製品＋仕掛品＋原材料及び貯蔵品―支払手形及び買掛金</t>
    <rPh sb="0" eb="2">
      <t>ウンテン</t>
    </rPh>
    <rPh sb="2" eb="4">
      <t>シホン</t>
    </rPh>
    <phoneticPr fontId="2"/>
  </si>
  <si>
    <t>Working Capital: Trade notes and accounts receivable + Merchandise and Products + Work in process + Raw materials and supplies - Trade notes and accounts payable</t>
    <phoneticPr fontId="2"/>
  </si>
  <si>
    <t>5.収益性（Profitability)</t>
    <rPh sb="2" eb="5">
      <t>シュウエキセイ</t>
    </rPh>
    <phoneticPr fontId="2"/>
  </si>
  <si>
    <t>総利益率</t>
    <rPh sb="0" eb="1">
      <t>ソウ</t>
    </rPh>
    <rPh sb="1" eb="3">
      <t>リエキ</t>
    </rPh>
    <rPh sb="3" eb="4">
      <t>リツ</t>
    </rPh>
    <phoneticPr fontId="2"/>
  </si>
  <si>
    <t>Gross profit ratio</t>
    <phoneticPr fontId="2"/>
  </si>
  <si>
    <t>販管比率</t>
    <rPh sb="0" eb="2">
      <t>ハンカン</t>
    </rPh>
    <rPh sb="2" eb="4">
      <t>ヒリツ</t>
    </rPh>
    <phoneticPr fontId="2"/>
  </si>
  <si>
    <t>SG&amp;A ratio</t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</si>
  <si>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</si>
  <si>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Operating income  ratio</t>
    <phoneticPr fontId="2"/>
  </si>
  <si>
    <t>6.安全性(Safety)</t>
    <rPh sb="2" eb="5">
      <t>アンゼンセイ</t>
    </rPh>
    <phoneticPr fontId="2"/>
  </si>
  <si>
    <t>自己資本比率（Equity ratio)</t>
    <rPh sb="0" eb="2">
      <t>ジコ</t>
    </rPh>
    <rPh sb="2" eb="4">
      <t>シホン</t>
    </rPh>
    <rPh sb="4" eb="6">
      <t>ヒリツ</t>
    </rPh>
    <phoneticPr fontId="2"/>
  </si>
  <si>
    <t>純資産</t>
    <rPh sb="0" eb="3">
      <t>ジュンシサン</t>
    </rPh>
    <phoneticPr fontId="2"/>
  </si>
  <si>
    <t>Total net assets</t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</si>
  <si>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</si>
  <si>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Equity ratio</t>
    <phoneticPr fontId="2"/>
  </si>
  <si>
    <t>流動比率（Current ratio)</t>
    <rPh sb="0" eb="2">
      <t>リュウドウ</t>
    </rPh>
    <rPh sb="2" eb="4">
      <t>ヒリツ</t>
    </rPh>
    <phoneticPr fontId="2"/>
  </si>
  <si>
    <t>流動資産</t>
    <rPh sb="0" eb="2">
      <t>リュウドウ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</si>
  <si>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</si>
  <si>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流動比率</t>
    <rPh sb="0" eb="2">
      <t>リュウドウ</t>
    </rPh>
    <rPh sb="2" eb="4">
      <t>ヒリツ</t>
    </rPh>
    <phoneticPr fontId="2"/>
  </si>
  <si>
    <t>Current ratio</t>
    <phoneticPr fontId="2"/>
  </si>
  <si>
    <t>有利子負債(Interest-Bearing Debt)</t>
    <phoneticPr fontId="2"/>
  </si>
  <si>
    <t>短期借入金</t>
  </si>
  <si>
    <t>Short-term loans</t>
  </si>
  <si>
    <t>コマーシャルペーパー</t>
  </si>
  <si>
    <t>Commercial papers</t>
  </si>
  <si>
    <t>長期借入金</t>
  </si>
  <si>
    <t>Long-term debt</t>
  </si>
  <si>
    <t>社債</t>
  </si>
  <si>
    <t>Unsecured bonds</t>
  </si>
  <si>
    <t>合計</t>
  </si>
  <si>
    <t xml:space="preserve">Total </t>
  </si>
  <si>
    <t>有利子負債依存度</t>
    <phoneticPr fontId="2"/>
  </si>
  <si>
    <t>Ratio of interest-bearing
debt to total assets</t>
    <phoneticPr fontId="2"/>
  </si>
  <si>
    <t>金融収支(Net Financial Revenue)</t>
    <phoneticPr fontId="2"/>
  </si>
  <si>
    <t>受取利息</t>
    <phoneticPr fontId="2"/>
  </si>
  <si>
    <t>Interest income</t>
    <phoneticPr fontId="2"/>
  </si>
  <si>
    <t>受取配当金</t>
    <phoneticPr fontId="2"/>
  </si>
  <si>
    <t>Dividend income</t>
    <phoneticPr fontId="2"/>
  </si>
  <si>
    <t>支払利息</t>
    <phoneticPr fontId="2"/>
  </si>
  <si>
    <t>Interest expense</t>
    <phoneticPr fontId="2"/>
  </si>
  <si>
    <t>金融収支</t>
    <phoneticPr fontId="2"/>
  </si>
  <si>
    <t>Net financial revenue(loss)</t>
    <phoneticPr fontId="2"/>
  </si>
  <si>
    <r>
      <t xml:space="preserve">7.1株当たり情報(Per share information)  </t>
    </r>
    <r>
      <rPr>
        <sz val="12"/>
        <color theme="1"/>
        <rFont val="メイリオ"/>
        <family val="3"/>
        <charset val="128"/>
      </rPr>
      <t>（3月31日に終了する各年　Years ended March 31)</t>
    </r>
    <rPh sb="3" eb="4">
      <t>カブ</t>
    </rPh>
    <rPh sb="4" eb="5">
      <t>ア</t>
    </rPh>
    <rPh sb="7" eb="9">
      <t>ジョウホウ</t>
    </rPh>
    <phoneticPr fontId="2"/>
  </si>
  <si>
    <t>1株当り純利益</t>
    <phoneticPr fontId="2"/>
  </si>
  <si>
    <t>EPS</t>
    <phoneticPr fontId="2"/>
  </si>
  <si>
    <t>28,92</t>
  </si>
  <si>
    <t>20,77</t>
  </si>
  <si>
    <t>1株当り純資産</t>
    <phoneticPr fontId="2"/>
  </si>
  <si>
    <t>Net assets per share</t>
    <phoneticPr fontId="2"/>
  </si>
  <si>
    <t>497,83</t>
  </si>
  <si>
    <t>518,27</t>
  </si>
  <si>
    <t>(単位：千株)</t>
  </si>
  <si>
    <t>期中平均株式数</t>
    <phoneticPr fontId="2"/>
  </si>
  <si>
    <t>Average number of shares during year</t>
    <phoneticPr fontId="2"/>
  </si>
  <si>
    <t>期末株式数（自己株式を除く）</t>
    <phoneticPr fontId="2"/>
  </si>
  <si>
    <t>Number of shares at year-end</t>
    <phoneticPr fontId="2"/>
  </si>
  <si>
    <t>８.キャッシュフロー Cash Flows</t>
    <phoneticPr fontId="2"/>
  </si>
  <si>
    <t>財務キャッシュフロー</t>
    <phoneticPr fontId="2"/>
  </si>
  <si>
    <t>Cash flows from financing activities</t>
    <phoneticPr fontId="2"/>
  </si>
  <si>
    <r>
      <t xml:space="preserve">９.配当金・配当性向 Dividend &amp; Payout Ratio </t>
    </r>
    <r>
      <rPr>
        <sz val="12"/>
        <color theme="1"/>
        <rFont val="メイリオ"/>
        <family val="3"/>
        <charset val="128"/>
      </rPr>
      <t>（3月31日に終了する各年　Years ended March 31)</t>
    </r>
    <phoneticPr fontId="2"/>
  </si>
  <si>
    <t xml:space="preserve">配当金 </t>
    <phoneticPr fontId="2"/>
  </si>
  <si>
    <t>Dividend</t>
    <phoneticPr fontId="2"/>
  </si>
  <si>
    <t>配当性向</t>
    <phoneticPr fontId="2"/>
  </si>
  <si>
    <t>Payout Ratio</t>
    <phoneticPr fontId="2"/>
  </si>
  <si>
    <r>
      <t>10.連結貸借対照表 Consolidated Balance Sheets　</t>
    </r>
    <r>
      <rPr>
        <sz val="12"/>
        <color theme="1"/>
        <rFont val="メイリオ"/>
        <family val="3"/>
        <charset val="128"/>
      </rPr>
      <t xml:space="preserve">   (3月31日現在　As of March 31)</t>
    </r>
    <rPh sb="47" eb="48">
      <t>ニチ</t>
    </rPh>
    <rPh sb="48" eb="50">
      <t>ゲンザイ</t>
    </rPh>
    <phoneticPr fontId="2"/>
  </si>
  <si>
    <t>資産の部</t>
    <phoneticPr fontId="2"/>
  </si>
  <si>
    <t>Assets</t>
    <phoneticPr fontId="2"/>
  </si>
  <si>
    <t>FY2008</t>
    <phoneticPr fontId="2"/>
  </si>
  <si>
    <t>FY2009</t>
    <phoneticPr fontId="2"/>
  </si>
  <si>
    <t>流動資産</t>
    <phoneticPr fontId="2"/>
  </si>
  <si>
    <t>Current assets</t>
    <phoneticPr fontId="2"/>
  </si>
  <si>
    <t>現金及び預金</t>
    <phoneticPr fontId="2"/>
  </si>
  <si>
    <t xml:space="preserve">Cash and time deposits </t>
    <phoneticPr fontId="2"/>
  </si>
  <si>
    <t>有価証券</t>
    <phoneticPr fontId="2"/>
  </si>
  <si>
    <t xml:space="preserve">Marketable securities </t>
    <phoneticPr fontId="2"/>
  </si>
  <si>
    <t>商品及び製品</t>
    <phoneticPr fontId="2"/>
  </si>
  <si>
    <t>Merchandise and Products</t>
    <phoneticPr fontId="2"/>
  </si>
  <si>
    <t>仕掛品</t>
    <phoneticPr fontId="2"/>
  </si>
  <si>
    <t xml:space="preserve">Work in process </t>
    <phoneticPr fontId="2"/>
  </si>
  <si>
    <t>原材料及び貯蔵品</t>
    <phoneticPr fontId="2"/>
  </si>
  <si>
    <t xml:space="preserve">Raw materials and supplies </t>
    <phoneticPr fontId="2"/>
  </si>
  <si>
    <t>繰延税金資産</t>
    <phoneticPr fontId="2"/>
  </si>
  <si>
    <t xml:space="preserve">Deferred tax assets </t>
    <phoneticPr fontId="2"/>
  </si>
  <si>
    <t>貸倒引当金</t>
    <phoneticPr fontId="2"/>
  </si>
  <si>
    <t xml:space="preserve">Allowance for doubtful receivables </t>
    <phoneticPr fontId="2"/>
  </si>
  <si>
    <t>固定資産</t>
    <phoneticPr fontId="2"/>
  </si>
  <si>
    <t>Noncurrent assets</t>
    <phoneticPr fontId="2"/>
  </si>
  <si>
    <t>有形固定資産</t>
    <phoneticPr fontId="2"/>
  </si>
  <si>
    <t>Property, plant and equipment</t>
    <phoneticPr fontId="2"/>
  </si>
  <si>
    <t xml:space="preserve">建物及び構築物 </t>
    <phoneticPr fontId="2"/>
  </si>
  <si>
    <t>Buildings and structures</t>
    <phoneticPr fontId="2"/>
  </si>
  <si>
    <t xml:space="preserve">機械装置及び運搬具 </t>
    <phoneticPr fontId="2"/>
  </si>
  <si>
    <t xml:space="preserve">Machinery, equipment and vehicles </t>
    <phoneticPr fontId="2"/>
  </si>
  <si>
    <t>土地</t>
    <phoneticPr fontId="2"/>
  </si>
  <si>
    <t xml:space="preserve">Land </t>
    <phoneticPr fontId="2"/>
  </si>
  <si>
    <t xml:space="preserve">リース資産 </t>
    <phoneticPr fontId="2"/>
  </si>
  <si>
    <t xml:space="preserve">Leased assets </t>
    <phoneticPr fontId="2"/>
  </si>
  <si>
    <t xml:space="preserve">建設仮勘定 </t>
    <phoneticPr fontId="2"/>
  </si>
  <si>
    <t xml:space="preserve">Construction in progress </t>
    <phoneticPr fontId="2"/>
  </si>
  <si>
    <t xml:space="preserve">有形固定資産合計 </t>
    <phoneticPr fontId="2"/>
  </si>
  <si>
    <t>Net property, plant and equipment</t>
    <phoneticPr fontId="2"/>
  </si>
  <si>
    <t>無形固定資産</t>
    <phoneticPr fontId="2"/>
  </si>
  <si>
    <t xml:space="preserve">Intangible fixed assets </t>
    <phoneticPr fontId="2"/>
  </si>
  <si>
    <t>投資その他の資産</t>
    <phoneticPr fontId="2"/>
  </si>
  <si>
    <t>Investments and other assets</t>
    <phoneticPr fontId="2"/>
  </si>
  <si>
    <t xml:space="preserve">投資有価証券 </t>
    <phoneticPr fontId="2"/>
  </si>
  <si>
    <t>Investment securities</t>
    <phoneticPr fontId="2"/>
  </si>
  <si>
    <t xml:space="preserve">長期貸付金 </t>
    <phoneticPr fontId="2"/>
  </si>
  <si>
    <t>Long-term receivables</t>
    <phoneticPr fontId="2"/>
  </si>
  <si>
    <t>退職給付に係る資産</t>
    <rPh sb="0" eb="2">
      <t>タイショク</t>
    </rPh>
    <rPh sb="2" eb="4">
      <t>キュウフ</t>
    </rPh>
    <rPh sb="5" eb="6">
      <t>カカワ</t>
    </rPh>
    <rPh sb="7" eb="9">
      <t>シサン</t>
    </rPh>
    <phoneticPr fontId="2"/>
  </si>
  <si>
    <t>Assets for retirement benefit</t>
    <phoneticPr fontId="2"/>
  </si>
  <si>
    <t xml:space="preserve">繰延税金資産 </t>
    <phoneticPr fontId="2"/>
  </si>
  <si>
    <t xml:space="preserve">その他 </t>
    <phoneticPr fontId="2"/>
  </si>
  <si>
    <t>Allowance for doubtful receivables</t>
    <phoneticPr fontId="2"/>
  </si>
  <si>
    <t xml:space="preserve">投資その他の資産合計 </t>
    <phoneticPr fontId="2"/>
  </si>
  <si>
    <t xml:space="preserve">Total investments and other assets </t>
    <phoneticPr fontId="2"/>
  </si>
  <si>
    <t xml:space="preserve">資産合計 </t>
    <phoneticPr fontId="2"/>
  </si>
  <si>
    <t>負債の部</t>
    <phoneticPr fontId="2"/>
  </si>
  <si>
    <t>Liabilities</t>
    <phoneticPr fontId="2"/>
  </si>
  <si>
    <t>流動負債</t>
    <phoneticPr fontId="2"/>
  </si>
  <si>
    <t>Current liabilities</t>
    <phoneticPr fontId="2"/>
  </si>
  <si>
    <t>支払手形及び買掛金</t>
    <phoneticPr fontId="2"/>
  </si>
  <si>
    <t>Trade notes and accounts payable 　</t>
    <phoneticPr fontId="2"/>
  </si>
  <si>
    <t>短期借入金</t>
    <phoneticPr fontId="2"/>
  </si>
  <si>
    <t xml:space="preserve">Short-term loans </t>
    <phoneticPr fontId="2"/>
  </si>
  <si>
    <t>コマーシャルペーパー</t>
    <phoneticPr fontId="2"/>
  </si>
  <si>
    <t xml:space="preserve">Commercial papers </t>
    <phoneticPr fontId="2"/>
  </si>
  <si>
    <t>1年内償還社債</t>
    <phoneticPr fontId="2"/>
  </si>
  <si>
    <t>Current portion of unsecured bonds</t>
    <phoneticPr fontId="2"/>
  </si>
  <si>
    <t>リース債務</t>
    <phoneticPr fontId="2"/>
  </si>
  <si>
    <t xml:space="preserve">Lease obligations </t>
    <phoneticPr fontId="2"/>
  </si>
  <si>
    <t>未払金</t>
    <phoneticPr fontId="2"/>
  </si>
  <si>
    <t xml:space="preserve">Accounts payable </t>
    <phoneticPr fontId="2"/>
  </si>
  <si>
    <t>未払法人税等</t>
    <phoneticPr fontId="2"/>
  </si>
  <si>
    <t xml:space="preserve">Income taxes payable, other </t>
    <phoneticPr fontId="2"/>
  </si>
  <si>
    <t>契約負債</t>
    <rPh sb="0" eb="2">
      <t>ケイヤク</t>
    </rPh>
    <rPh sb="2" eb="4">
      <t>フサイ</t>
    </rPh>
    <phoneticPr fontId="2"/>
  </si>
  <si>
    <t>Contract liability</t>
    <phoneticPr fontId="2"/>
  </si>
  <si>
    <t>賞与引当金</t>
    <phoneticPr fontId="2"/>
  </si>
  <si>
    <t xml:space="preserve">Allowance for employees’ bonuses </t>
    <phoneticPr fontId="2"/>
  </si>
  <si>
    <t>役員賞与引当金</t>
    <phoneticPr fontId="2"/>
  </si>
  <si>
    <t>Allowance for director’s bonuses</t>
    <phoneticPr fontId="2"/>
  </si>
  <si>
    <t>受注損失引当金</t>
    <rPh sb="0" eb="2">
      <t>ジュチュウ</t>
    </rPh>
    <rPh sb="2" eb="4">
      <t>ソンシツ</t>
    </rPh>
    <rPh sb="4" eb="6">
      <t>ヒキアテ</t>
    </rPh>
    <rPh sb="6" eb="7">
      <t>キン</t>
    </rPh>
    <phoneticPr fontId="2"/>
  </si>
  <si>
    <t>Provision for loss on order received</t>
    <phoneticPr fontId="2"/>
  </si>
  <si>
    <t>株式給付引当金</t>
    <rPh sb="0" eb="2">
      <t>カブシキ</t>
    </rPh>
    <rPh sb="2" eb="4">
      <t>キュウフ</t>
    </rPh>
    <rPh sb="4" eb="6">
      <t>ヒキアテ</t>
    </rPh>
    <rPh sb="6" eb="7">
      <t>キン</t>
    </rPh>
    <phoneticPr fontId="2"/>
  </si>
  <si>
    <t>Liability for stock benefits</t>
    <phoneticPr fontId="2"/>
  </si>
  <si>
    <t>防衛装備品関連損失引当金</t>
    <phoneticPr fontId="2"/>
  </si>
  <si>
    <t xml:space="preserve">Provision for loss on defense equipment </t>
    <phoneticPr fontId="2"/>
  </si>
  <si>
    <t xml:space="preserve">流動負債合計 </t>
    <phoneticPr fontId="2"/>
  </si>
  <si>
    <t xml:space="preserve">Total current liabilities 　 </t>
    <phoneticPr fontId="2"/>
  </si>
  <si>
    <t>固定負債</t>
    <phoneticPr fontId="2"/>
  </si>
  <si>
    <t>Long-term liabilities:</t>
    <phoneticPr fontId="2"/>
  </si>
  <si>
    <t>社債</t>
    <phoneticPr fontId="2"/>
  </si>
  <si>
    <t xml:space="preserve">Unsecured bonds 　 </t>
    <phoneticPr fontId="2"/>
  </si>
  <si>
    <t>長期借入金</t>
    <phoneticPr fontId="2"/>
  </si>
  <si>
    <t>Long-term debt</t>
    <phoneticPr fontId="2"/>
  </si>
  <si>
    <t>役員退職慰労金引当金</t>
    <phoneticPr fontId="2"/>
  </si>
  <si>
    <t xml:space="preserve">Liability for directors’ retirement benefi ts </t>
    <phoneticPr fontId="2"/>
  </si>
  <si>
    <t>退職給付に係る負債</t>
    <phoneticPr fontId="2"/>
  </si>
  <si>
    <t>Liabilities for retirement benefi ts</t>
    <phoneticPr fontId="2"/>
  </si>
  <si>
    <t>退職給付引当金</t>
    <phoneticPr fontId="2"/>
  </si>
  <si>
    <t xml:space="preserve">Liability for employees’ retirement benefi ts </t>
    <phoneticPr fontId="2"/>
  </si>
  <si>
    <t xml:space="preserve">固定負債合計 </t>
    <phoneticPr fontId="2"/>
  </si>
  <si>
    <t xml:space="preserve">Total long-term liabilities 　 </t>
    <phoneticPr fontId="2"/>
  </si>
  <si>
    <t xml:space="preserve">負債合計 </t>
    <phoneticPr fontId="2"/>
  </si>
  <si>
    <t xml:space="preserve">Total liabilities 　 </t>
    <phoneticPr fontId="2"/>
  </si>
  <si>
    <t>純資産の部</t>
    <phoneticPr fontId="2"/>
  </si>
  <si>
    <t>Net assets</t>
    <phoneticPr fontId="2"/>
  </si>
  <si>
    <t>株主資本</t>
    <phoneticPr fontId="2"/>
  </si>
  <si>
    <t>Shareholders’ capital</t>
    <phoneticPr fontId="2"/>
  </si>
  <si>
    <t>資本金</t>
    <phoneticPr fontId="2"/>
  </si>
  <si>
    <t xml:space="preserve">Common stock 　 </t>
    <phoneticPr fontId="2"/>
  </si>
  <si>
    <t>資本剰余金</t>
    <phoneticPr fontId="2"/>
  </si>
  <si>
    <t xml:space="preserve">Additional paid-in capital </t>
    <phoneticPr fontId="2"/>
  </si>
  <si>
    <t>利益剰余金</t>
    <phoneticPr fontId="2"/>
  </si>
  <si>
    <t xml:space="preserve">Retained earnings </t>
    <phoneticPr fontId="2"/>
  </si>
  <si>
    <t>自己株式</t>
    <phoneticPr fontId="2"/>
  </si>
  <si>
    <t xml:space="preserve">Treasury stock </t>
    <phoneticPr fontId="2"/>
  </si>
  <si>
    <t xml:space="preserve">株主資本合計 </t>
    <phoneticPr fontId="2"/>
  </si>
  <si>
    <t>Total shareholders’ capital 　</t>
    <phoneticPr fontId="2"/>
  </si>
  <si>
    <t>その他の包括利益累計額</t>
    <phoneticPr fontId="2"/>
  </si>
  <si>
    <t>Accumulated other comprehensive income</t>
    <phoneticPr fontId="2"/>
  </si>
  <si>
    <t>その他有価証券評価差額金</t>
    <phoneticPr fontId="2"/>
  </si>
  <si>
    <t xml:space="preserve">Net unrealized gain on available-for-sales securities 　 </t>
    <phoneticPr fontId="2"/>
  </si>
  <si>
    <t>為替換算調整勘定</t>
    <phoneticPr fontId="2"/>
  </si>
  <si>
    <t xml:space="preserve">Foreign currency translation adjustments </t>
    <phoneticPr fontId="2"/>
  </si>
  <si>
    <t>退職給付に係る調整累計額</t>
    <phoneticPr fontId="2"/>
  </si>
  <si>
    <t>Cumulative adjustments to retirement benefi ts</t>
    <phoneticPr fontId="2"/>
  </si>
  <si>
    <t xml:space="preserve">その他の包括利益累計額合計 </t>
    <phoneticPr fontId="2"/>
  </si>
  <si>
    <t>Total accumulated other comprehensive income 　</t>
    <phoneticPr fontId="2"/>
  </si>
  <si>
    <t>非支配株主持分</t>
    <phoneticPr fontId="2"/>
  </si>
  <si>
    <t xml:space="preserve">Non-controlling interests 　 </t>
    <phoneticPr fontId="2"/>
  </si>
  <si>
    <t xml:space="preserve">負債及び純資産合計 </t>
    <phoneticPr fontId="2"/>
  </si>
  <si>
    <t>Total liabilities and net assets 　</t>
    <phoneticPr fontId="2"/>
  </si>
  <si>
    <r>
      <t xml:space="preserve">11.連結損益計算書 Consolidated Statements of Operations    </t>
    </r>
    <r>
      <rPr>
        <sz val="12"/>
        <color theme="1"/>
        <rFont val="メイリオ"/>
        <family val="3"/>
        <charset val="128"/>
      </rPr>
      <t>（3月31日に終了する各年　Years ended March 31)</t>
    </r>
    <rPh sb="64" eb="65">
      <t>ネン</t>
    </rPh>
    <phoneticPr fontId="2"/>
  </si>
  <si>
    <t xml:space="preserve">Net sales </t>
    <phoneticPr fontId="2"/>
  </si>
  <si>
    <t>売上原価</t>
    <phoneticPr fontId="2"/>
  </si>
  <si>
    <t>Cost of sales</t>
    <phoneticPr fontId="2"/>
  </si>
  <si>
    <t>営業外収益</t>
    <phoneticPr fontId="2"/>
  </si>
  <si>
    <t>Other income:</t>
    <phoneticPr fontId="2"/>
  </si>
  <si>
    <t xml:space="preserve">Interest income </t>
    <phoneticPr fontId="2"/>
  </si>
  <si>
    <t xml:space="preserve">受取配当金 </t>
    <phoneticPr fontId="2"/>
  </si>
  <si>
    <t xml:space="preserve">Dividend income </t>
    <phoneticPr fontId="2"/>
  </si>
  <si>
    <t xml:space="preserve">受取保険金 </t>
    <phoneticPr fontId="2"/>
  </si>
  <si>
    <t xml:space="preserve">Insurance payments received </t>
    <phoneticPr fontId="2"/>
  </si>
  <si>
    <t xml:space="preserve">受取賃貸料 </t>
    <phoneticPr fontId="2"/>
  </si>
  <si>
    <t xml:space="preserve">Rent received </t>
    <phoneticPr fontId="2"/>
  </si>
  <si>
    <t>―</t>
  </si>
  <si>
    <t xml:space="preserve">為替差益 </t>
    <phoneticPr fontId="2"/>
  </si>
  <si>
    <t>Foreign exchange profit</t>
    <phoneticPr fontId="2"/>
  </si>
  <si>
    <t xml:space="preserve">助成金収入 </t>
    <phoneticPr fontId="2"/>
  </si>
  <si>
    <t xml:space="preserve">Subsidy received </t>
    <phoneticPr fontId="2"/>
  </si>
  <si>
    <t xml:space="preserve">営業外収益合計 </t>
    <phoneticPr fontId="2"/>
  </si>
  <si>
    <t xml:space="preserve">Total other income </t>
    <phoneticPr fontId="2"/>
  </si>
  <si>
    <t>営業外費用</t>
    <phoneticPr fontId="2"/>
  </si>
  <si>
    <t>Other expense:</t>
    <phoneticPr fontId="2"/>
  </si>
  <si>
    <t xml:space="preserve">支払利息 </t>
    <phoneticPr fontId="2"/>
  </si>
  <si>
    <t xml:space="preserve">Interest expense </t>
    <phoneticPr fontId="2"/>
  </si>
  <si>
    <t xml:space="preserve">為替差損 </t>
    <phoneticPr fontId="2"/>
  </si>
  <si>
    <t xml:space="preserve">Foreign exchange loss </t>
    <phoneticPr fontId="2"/>
  </si>
  <si>
    <t>寄付金</t>
    <rPh sb="0" eb="2">
      <t>キフ</t>
    </rPh>
    <rPh sb="2" eb="3">
      <t>キン</t>
    </rPh>
    <phoneticPr fontId="2"/>
  </si>
  <si>
    <t>Contribution</t>
    <phoneticPr fontId="2"/>
  </si>
  <si>
    <t xml:space="preserve">営業外費用合計 </t>
    <phoneticPr fontId="2"/>
  </si>
  <si>
    <t xml:space="preserve">Total other expenses </t>
    <phoneticPr fontId="2"/>
  </si>
  <si>
    <t>特別利益</t>
    <phoneticPr fontId="2"/>
  </si>
  <si>
    <t>Extraordinary income:</t>
    <phoneticPr fontId="2"/>
  </si>
  <si>
    <t>投資有価証券譲渡益</t>
    <rPh sb="0" eb="2">
      <t>トウシ</t>
    </rPh>
    <rPh sb="2" eb="4">
      <t>ユウカ</t>
    </rPh>
    <rPh sb="4" eb="6">
      <t>ショウケン</t>
    </rPh>
    <rPh sb="6" eb="9">
      <t>ジョウトエキ</t>
    </rPh>
    <phoneticPr fontId="2"/>
  </si>
  <si>
    <t>Net gain on transfer of investment securities</t>
    <phoneticPr fontId="2"/>
  </si>
  <si>
    <t xml:space="preserve">固定資産売却益 </t>
    <phoneticPr fontId="2"/>
  </si>
  <si>
    <t xml:space="preserve">Gain on sale of propery, plant and equipment </t>
    <phoneticPr fontId="2"/>
  </si>
  <si>
    <t xml:space="preserve">退職給付信託設定益 </t>
    <phoneticPr fontId="2"/>
  </si>
  <si>
    <t xml:space="preserve">Gain on contribution of sequrities to retirement benefit trust </t>
    <phoneticPr fontId="2"/>
  </si>
  <si>
    <t xml:space="preserve">投資有価証券売却益 </t>
    <phoneticPr fontId="2"/>
  </si>
  <si>
    <t xml:space="preserve">Gain on sales of investment securities </t>
    <phoneticPr fontId="2"/>
  </si>
  <si>
    <t>―</t>
    <phoneticPr fontId="2"/>
  </si>
  <si>
    <t>投資有価証券清算益</t>
    <rPh sb="0" eb="2">
      <t>トウシ</t>
    </rPh>
    <rPh sb="2" eb="4">
      <t>ユウカ</t>
    </rPh>
    <rPh sb="4" eb="6">
      <t>ショウケン</t>
    </rPh>
    <rPh sb="6" eb="8">
      <t>セイサン</t>
    </rPh>
    <rPh sb="8" eb="9">
      <t>エキ</t>
    </rPh>
    <phoneticPr fontId="2"/>
  </si>
  <si>
    <t>Gain on liquidation of investment securities</t>
    <phoneticPr fontId="2"/>
  </si>
  <si>
    <t xml:space="preserve">特別利益合計 </t>
    <phoneticPr fontId="2"/>
  </si>
  <si>
    <t xml:space="preserve">Total extraordinary income </t>
    <phoneticPr fontId="2"/>
  </si>
  <si>
    <t>特別損失</t>
    <phoneticPr fontId="2"/>
  </si>
  <si>
    <t>Extraordinary loss:</t>
    <phoneticPr fontId="2"/>
  </si>
  <si>
    <t>事業整理損</t>
  </si>
  <si>
    <t>特別調査費用等</t>
  </si>
  <si>
    <t>火災損失</t>
    <rPh sb="0" eb="4">
      <t>カサイソンシツ</t>
    </rPh>
    <phoneticPr fontId="2"/>
  </si>
  <si>
    <t>Loss on fire</t>
    <phoneticPr fontId="2"/>
  </si>
  <si>
    <t xml:space="preserve">減損損失 </t>
    <phoneticPr fontId="2"/>
  </si>
  <si>
    <t xml:space="preserve">Impairment loss </t>
    <phoneticPr fontId="2"/>
  </si>
  <si>
    <t xml:space="preserve">固定資産処分損 </t>
    <phoneticPr fontId="2"/>
  </si>
  <si>
    <t xml:space="preserve">Loss on disposal of property, plant and equipment </t>
    <phoneticPr fontId="2"/>
  </si>
  <si>
    <t>投資有価証券売却損</t>
    <phoneticPr fontId="2"/>
  </si>
  <si>
    <t>Loss on sales of investment securities</t>
    <phoneticPr fontId="2"/>
  </si>
  <si>
    <t>投資有価証券評価損</t>
    <phoneticPr fontId="2"/>
  </si>
  <si>
    <t xml:space="preserve"> Loss on write-down of investment securities </t>
    <phoneticPr fontId="2"/>
  </si>
  <si>
    <t xml:space="preserve">防衛装備品関連損失引当金繰入額 </t>
    <phoneticPr fontId="2"/>
  </si>
  <si>
    <t xml:space="preserve">契約変更に伴う精算金 </t>
    <phoneticPr fontId="2"/>
  </si>
  <si>
    <t xml:space="preserve">Settlement of contract amendment </t>
    <phoneticPr fontId="2"/>
  </si>
  <si>
    <t>防衛装備品関連損失</t>
    <phoneticPr fontId="2"/>
  </si>
  <si>
    <t xml:space="preserve">Loss on defense equipment </t>
    <phoneticPr fontId="2"/>
  </si>
  <si>
    <t xml:space="preserve">退職給付費用 </t>
    <phoneticPr fontId="2"/>
  </si>
  <si>
    <t>Retirement benefit cost</t>
    <phoneticPr fontId="2"/>
  </si>
  <si>
    <t xml:space="preserve">たな卸資産評価損 </t>
    <phoneticPr fontId="2"/>
  </si>
  <si>
    <t xml:space="preserve">Loss on write-down of inventries </t>
    <phoneticPr fontId="2"/>
  </si>
  <si>
    <t xml:space="preserve">環境対策費 </t>
    <phoneticPr fontId="2"/>
  </si>
  <si>
    <t xml:space="preserve">Environmental preservation expenses </t>
    <phoneticPr fontId="2"/>
  </si>
  <si>
    <t>特別損失合計</t>
    <phoneticPr fontId="2"/>
  </si>
  <si>
    <t>Total extraordinary losses</t>
    <phoneticPr fontId="2"/>
  </si>
  <si>
    <t>税金等調整前当期純利益</t>
    <phoneticPr fontId="2"/>
  </si>
  <si>
    <t xml:space="preserve">Income before income taxes </t>
    <phoneticPr fontId="2"/>
  </si>
  <si>
    <t>法人税、住民税及び事業税</t>
    <phoneticPr fontId="2"/>
  </si>
  <si>
    <t xml:space="preserve">Income taxes </t>
    <phoneticPr fontId="2"/>
  </si>
  <si>
    <t>過年度法人税等戻入額</t>
    <phoneticPr fontId="2"/>
  </si>
  <si>
    <t xml:space="preserve">Refund of income taxes for past fi scal years </t>
    <phoneticPr fontId="2"/>
  </si>
  <si>
    <t>法人税等調整額</t>
    <phoneticPr fontId="2"/>
  </si>
  <si>
    <t>Income taxes adjustments</t>
    <phoneticPr fontId="2"/>
  </si>
  <si>
    <t xml:space="preserve">　法人税等合計 </t>
    <phoneticPr fontId="2"/>
  </si>
  <si>
    <t xml:space="preserve">Total income taxes and income taxes adjustments </t>
    <phoneticPr fontId="2"/>
  </si>
  <si>
    <t>当期純利益</t>
    <phoneticPr fontId="2"/>
  </si>
  <si>
    <t xml:space="preserve">Profit </t>
    <phoneticPr fontId="2"/>
  </si>
  <si>
    <t>非支配株主に帰属する当期純利益</t>
    <phoneticPr fontId="2"/>
  </si>
  <si>
    <t>Profit attributable to non-controlling interests</t>
    <phoneticPr fontId="2"/>
  </si>
  <si>
    <t xml:space="preserve">Profit attributable to owners of parent </t>
    <phoneticPr fontId="2"/>
  </si>
  <si>
    <r>
      <t xml:space="preserve">12.連結キャッシュフロー計算書  Consolidated Statements of Cash Flows </t>
    </r>
    <r>
      <rPr>
        <sz val="12"/>
        <color theme="1"/>
        <rFont val="メイリオ"/>
        <family val="3"/>
        <charset val="128"/>
      </rPr>
      <t>（3月31日に終了する各年　Years ended March 31)</t>
    </r>
    <phoneticPr fontId="2"/>
  </si>
  <si>
    <t>営業活動によるキャッシュフロー</t>
    <phoneticPr fontId="2"/>
  </si>
  <si>
    <t>Cash flows from operating activities</t>
    <phoneticPr fontId="2"/>
  </si>
  <si>
    <t>減価償却費</t>
  </si>
  <si>
    <t xml:space="preserve">Depreciation and amortization </t>
    <phoneticPr fontId="2"/>
  </si>
  <si>
    <t>受取保険金</t>
  </si>
  <si>
    <t>減損損失</t>
    <phoneticPr fontId="2"/>
  </si>
  <si>
    <t>貸倒引当金の増（減）額</t>
    <phoneticPr fontId="2"/>
  </si>
  <si>
    <t xml:space="preserve">Increase (decrease) in allowance for doubtful receivables </t>
    <phoneticPr fontId="2"/>
  </si>
  <si>
    <t>賞与引当金の増（減）額</t>
    <phoneticPr fontId="2"/>
  </si>
  <si>
    <t xml:space="preserve">Increase (decrease) in allowance for employees’ bonuses </t>
    <phoneticPr fontId="2"/>
  </si>
  <si>
    <t>役員賞与引当金の増（減）額</t>
    <phoneticPr fontId="2"/>
  </si>
  <si>
    <t xml:space="preserve">Increase (decrease) in allowance for director’s bonuses </t>
    <phoneticPr fontId="2"/>
  </si>
  <si>
    <t>退職給付引当金の増（減）額</t>
    <phoneticPr fontId="2"/>
  </si>
  <si>
    <t xml:space="preserve">Provision for (reversal of) accrued retirement benefits for employees </t>
    <phoneticPr fontId="2"/>
  </si>
  <si>
    <t>退職給付に係る負債の増（減）額</t>
    <rPh sb="7" eb="9">
      <t>フサイ</t>
    </rPh>
    <phoneticPr fontId="2"/>
  </si>
  <si>
    <t xml:space="preserve">Increase (decrease) in liability for retirement benefits </t>
    <phoneticPr fontId="2"/>
  </si>
  <si>
    <t>退職給付に係る資産及び
負債の増（減）額</t>
    <rPh sb="7" eb="9">
      <t>シサン</t>
    </rPh>
    <rPh sb="9" eb="10">
      <t>オヨ</t>
    </rPh>
    <phoneticPr fontId="2"/>
  </si>
  <si>
    <t xml:space="preserve">Increase (decrease) in liability for asset and retirement benefits </t>
    <phoneticPr fontId="2"/>
  </si>
  <si>
    <t xml:space="preserve">退職給付信託設定損（益） </t>
    <phoneticPr fontId="2"/>
  </si>
  <si>
    <t xml:space="preserve">(Gain) loss on contribution of securities to employees’ retirement benefit trust </t>
    <phoneticPr fontId="2"/>
  </si>
  <si>
    <t>受取利息及び受取配当金</t>
    <phoneticPr fontId="2"/>
  </si>
  <si>
    <t xml:space="preserve">Interest and dividends income </t>
    <phoneticPr fontId="2"/>
  </si>
  <si>
    <t>寄付金</t>
    <rPh sb="0" eb="3">
      <t>キフキン</t>
    </rPh>
    <phoneticPr fontId="2"/>
  </si>
  <si>
    <t>社債発行費用</t>
    <phoneticPr fontId="2"/>
  </si>
  <si>
    <t>Bonds issue expenses</t>
    <phoneticPr fontId="2"/>
  </si>
  <si>
    <t xml:space="preserve">為替差損（益） </t>
    <phoneticPr fontId="2"/>
  </si>
  <si>
    <t xml:space="preserve">Foreign exchange loss (gain), net </t>
    <phoneticPr fontId="2"/>
  </si>
  <si>
    <t xml:space="preserve">投資有価証券の売却及び評価損（益） </t>
    <phoneticPr fontId="2"/>
  </si>
  <si>
    <t xml:space="preserve">Net (gain) loss on sale and valuation of investment securities </t>
    <phoneticPr fontId="2"/>
  </si>
  <si>
    <t>投資有価証券譲渡損（益）</t>
    <rPh sb="6" eb="8">
      <t>ジョウト</t>
    </rPh>
    <rPh sb="8" eb="9">
      <t>ゾン</t>
    </rPh>
    <rPh sb="10" eb="11">
      <t>エキ</t>
    </rPh>
    <phoneticPr fontId="2"/>
  </si>
  <si>
    <t>Net (gain) loss on transfer of investment securities</t>
    <phoneticPr fontId="2"/>
  </si>
  <si>
    <t>投資有価証券清算損（益）</t>
    <rPh sb="0" eb="6">
      <t>トウシユウカショウケン</t>
    </rPh>
    <rPh sb="6" eb="9">
      <t>セイサンソン</t>
    </rPh>
    <rPh sb="10" eb="11">
      <t>エキ</t>
    </rPh>
    <phoneticPr fontId="2"/>
  </si>
  <si>
    <t>Net (gain) loss on liquidation of investment securities</t>
    <phoneticPr fontId="2"/>
  </si>
  <si>
    <t>有形固定資産の売却及び除却損（益）</t>
    <phoneticPr fontId="2"/>
  </si>
  <si>
    <t xml:space="preserve">Net (gain) loss on sale and disposal of property, plant and equipment </t>
    <phoneticPr fontId="2"/>
  </si>
  <si>
    <t>売上債権の（増）減額</t>
    <phoneticPr fontId="2"/>
  </si>
  <si>
    <t xml:space="preserve">(Increase) decrease in trade receivables </t>
    <phoneticPr fontId="2"/>
  </si>
  <si>
    <t>棚卸資産の（増）減額</t>
    <rPh sb="0" eb="1">
      <t>タナ</t>
    </rPh>
    <phoneticPr fontId="2"/>
  </si>
  <si>
    <t>(Increase) decrease in inventories</t>
    <phoneticPr fontId="2"/>
  </si>
  <si>
    <t>仕入債務の増（減）額</t>
    <phoneticPr fontId="2"/>
  </si>
  <si>
    <t>Increase (decrease) in trade payables</t>
    <phoneticPr fontId="2"/>
  </si>
  <si>
    <t>契約負債の増（減）額</t>
    <rPh sb="0" eb="2">
      <t>ケイヤク</t>
    </rPh>
    <rPh sb="2" eb="4">
      <t>フサイ</t>
    </rPh>
    <rPh sb="5" eb="6">
      <t>ゾウ</t>
    </rPh>
    <rPh sb="7" eb="8">
      <t>ゲン</t>
    </rPh>
    <rPh sb="9" eb="10">
      <t>ガク</t>
    </rPh>
    <phoneticPr fontId="2"/>
  </si>
  <si>
    <t>Increase (decrease) in  contract liabilities</t>
    <phoneticPr fontId="2"/>
  </si>
  <si>
    <t xml:space="preserve">Other, net </t>
    <phoneticPr fontId="2"/>
  </si>
  <si>
    <t>小計</t>
    <phoneticPr fontId="2"/>
  </si>
  <si>
    <t xml:space="preserve">Subtotal </t>
    <phoneticPr fontId="2"/>
  </si>
  <si>
    <t>利息及び配当金の受取額</t>
    <phoneticPr fontId="2"/>
  </si>
  <si>
    <t>Interest and dividends received</t>
    <phoneticPr fontId="2"/>
  </si>
  <si>
    <t>利息の支払額</t>
    <phoneticPr fontId="2"/>
  </si>
  <si>
    <t xml:space="preserve">Interest paid </t>
    <phoneticPr fontId="2"/>
  </si>
  <si>
    <t>特別調査費用等の支払額</t>
  </si>
  <si>
    <t>保険金の受取額</t>
  </si>
  <si>
    <t>火災損失の支払額</t>
    <rPh sb="0" eb="4">
      <t>カサイソンシツ</t>
    </rPh>
    <rPh sb="5" eb="8">
      <t>シハライガク</t>
    </rPh>
    <phoneticPr fontId="2"/>
  </si>
  <si>
    <t>Loss on fire paid</t>
    <phoneticPr fontId="2"/>
  </si>
  <si>
    <t>法人税等の支払額</t>
    <phoneticPr fontId="2"/>
  </si>
  <si>
    <t xml:space="preserve">Income taxes paid </t>
    <phoneticPr fontId="2"/>
  </si>
  <si>
    <t xml:space="preserve">営業活動によるキャッシュフロー </t>
    <phoneticPr fontId="2"/>
  </si>
  <si>
    <t xml:space="preserve">Net cash provided by (used in) operating activities </t>
    <phoneticPr fontId="2"/>
  </si>
  <si>
    <t>投資活動によるキャッシュフロー</t>
    <phoneticPr fontId="2"/>
  </si>
  <si>
    <t>Cash flows from investing activities</t>
    <phoneticPr fontId="2"/>
  </si>
  <si>
    <t>Withdrawal of cash for redemption of marketable securities</t>
    <phoneticPr fontId="2"/>
  </si>
  <si>
    <t>固定資産の取得による支出</t>
    <phoneticPr fontId="2"/>
  </si>
  <si>
    <t xml:space="preserve">Purchase of property, plant and equipment </t>
    <phoneticPr fontId="2"/>
  </si>
  <si>
    <t>固定資産の売却による収入</t>
    <phoneticPr fontId="2"/>
  </si>
  <si>
    <t xml:space="preserve">Proceeds from sale of property, plant and equipment </t>
    <phoneticPr fontId="2"/>
  </si>
  <si>
    <t>投資有価証券の取得による支出</t>
    <phoneticPr fontId="2"/>
  </si>
  <si>
    <t xml:space="preserve">Purchase of investment securities </t>
    <phoneticPr fontId="2"/>
  </si>
  <si>
    <t>投資有価証券の売却による収入</t>
    <phoneticPr fontId="2"/>
  </si>
  <si>
    <t>Proceeds from sale of investment securities</t>
    <phoneticPr fontId="2"/>
  </si>
  <si>
    <t>投資有価証券の清算による収入</t>
    <rPh sb="0" eb="6">
      <t>トウシユウカショウケン</t>
    </rPh>
    <rPh sb="7" eb="9">
      <t>セイサン</t>
    </rPh>
    <rPh sb="12" eb="14">
      <t>シュウニュウ</t>
    </rPh>
    <phoneticPr fontId="2"/>
  </si>
  <si>
    <t>Proceeds from liquidation of investment securities</t>
    <phoneticPr fontId="2"/>
  </si>
  <si>
    <t>貸付けによる支出</t>
    <phoneticPr fontId="2"/>
  </si>
  <si>
    <t xml:space="preserve">Increase in long-term receivables </t>
    <phoneticPr fontId="2"/>
  </si>
  <si>
    <t>貸付金の回収による収入</t>
    <phoneticPr fontId="2"/>
  </si>
  <si>
    <t xml:space="preserve">Decrease in long-term receivables </t>
    <phoneticPr fontId="2"/>
  </si>
  <si>
    <t>子会社出資金の取得による支出</t>
    <phoneticPr fontId="2"/>
  </si>
  <si>
    <t xml:space="preserve">Investments in subsidiaries </t>
    <phoneticPr fontId="2"/>
  </si>
  <si>
    <t xml:space="preserve">　投資活動によるキャッシュフロー </t>
    <phoneticPr fontId="2"/>
  </si>
  <si>
    <t xml:space="preserve">Net cash (used in) / provided by investing activities </t>
    <phoneticPr fontId="2"/>
  </si>
  <si>
    <t>財務活動によるキャッシュフロー</t>
    <phoneticPr fontId="2"/>
  </si>
  <si>
    <t>短期借入れによる収入</t>
    <phoneticPr fontId="2"/>
  </si>
  <si>
    <t xml:space="preserve">Borrowing of short-term loans </t>
    <phoneticPr fontId="2"/>
  </si>
  <si>
    <t>短期借入金の返済による支出</t>
    <phoneticPr fontId="2"/>
  </si>
  <si>
    <t xml:space="preserve">Repayment of short-term loans </t>
    <phoneticPr fontId="2"/>
  </si>
  <si>
    <t>長期借入れによる収入</t>
    <phoneticPr fontId="2"/>
  </si>
  <si>
    <t xml:space="preserve">Borrowing of long-term debt </t>
    <phoneticPr fontId="2"/>
  </si>
  <si>
    <t>長期借入金の返済による支出</t>
    <phoneticPr fontId="2"/>
  </si>
  <si>
    <t xml:space="preserve">Repayment of long-term debt </t>
    <phoneticPr fontId="2"/>
  </si>
  <si>
    <t>コマーシャルペーパーの発行による収入</t>
    <phoneticPr fontId="2"/>
  </si>
  <si>
    <t xml:space="preserve">Issuance of commercial paper </t>
    <phoneticPr fontId="2"/>
  </si>
  <si>
    <t>コマーシャルペーパーの償還による支出</t>
    <phoneticPr fontId="2"/>
  </si>
  <si>
    <t xml:space="preserve">Redemption of commercial paper </t>
    <phoneticPr fontId="2"/>
  </si>
  <si>
    <t>社債の発行による収入</t>
    <phoneticPr fontId="2"/>
  </si>
  <si>
    <t xml:space="preserve">Issuance of unsecured bonds </t>
    <phoneticPr fontId="2"/>
  </si>
  <si>
    <t>社債の償還による支出</t>
    <phoneticPr fontId="2"/>
  </si>
  <si>
    <t>Redemption of unsecured bonds</t>
    <phoneticPr fontId="2"/>
  </si>
  <si>
    <t>配当金の支払額</t>
    <phoneticPr fontId="2"/>
  </si>
  <si>
    <t>Cash dividends paid</t>
    <phoneticPr fontId="2"/>
  </si>
  <si>
    <t>非支配株主への配当金の支払額</t>
    <phoneticPr fontId="2"/>
  </si>
  <si>
    <t>Dividends payments to non-controlling interests</t>
    <phoneticPr fontId="2"/>
  </si>
  <si>
    <t>(0)</t>
    <phoneticPr fontId="2"/>
  </si>
  <si>
    <t>連結の範囲の変更を伴わない子会社株式の取得による支出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3" eb="16">
      <t>コガイシャ</t>
    </rPh>
    <rPh sb="16" eb="18">
      <t>カブシキ</t>
    </rPh>
    <rPh sb="19" eb="21">
      <t>シュトク</t>
    </rPh>
    <rPh sb="24" eb="26">
      <t>シシュツ</t>
    </rPh>
    <phoneticPr fontId="2"/>
  </si>
  <si>
    <t>Payments from changes in ownership interests in subsidiaries that do not result in change in scope of consolidation</t>
    <phoneticPr fontId="2"/>
  </si>
  <si>
    <t>連結の範囲の変更を伴わない子会社出資金の取得による支出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3" eb="16">
      <t>コガイシャ</t>
    </rPh>
    <rPh sb="16" eb="19">
      <t>シュッシキン</t>
    </rPh>
    <rPh sb="20" eb="22">
      <t>シュトク</t>
    </rPh>
    <rPh sb="25" eb="27">
      <t>シシュツ</t>
    </rPh>
    <phoneticPr fontId="2"/>
  </si>
  <si>
    <t>Purchase of subsidiary resulting in no change in scope of consolidation</t>
    <phoneticPr fontId="2"/>
  </si>
  <si>
    <t>預り保証金の返還による支出</t>
    <phoneticPr fontId="2"/>
  </si>
  <si>
    <t xml:space="preserve">Repayment of guarantee deposits received </t>
    <phoneticPr fontId="2"/>
  </si>
  <si>
    <t>リース債務の返済による
支出</t>
    <phoneticPr fontId="2"/>
  </si>
  <si>
    <t>Payment of finance lease obligations</t>
    <phoneticPr fontId="2"/>
  </si>
  <si>
    <t>自己株式の(増)減額</t>
    <rPh sb="0" eb="4">
      <t>ジコカブシキ</t>
    </rPh>
    <rPh sb="6" eb="7">
      <t>ゾウ</t>
    </rPh>
    <rPh sb="8" eb="10">
      <t>ゲンガク</t>
    </rPh>
    <phoneticPr fontId="2"/>
  </si>
  <si>
    <t>(Increase) decrease in treasury stock</t>
    <phoneticPr fontId="2"/>
  </si>
  <si>
    <t xml:space="preserve">　財務活動によるキャッシュフロー </t>
    <phoneticPr fontId="2"/>
  </si>
  <si>
    <t xml:space="preserve">Net cash (used in) / provided by financing activities </t>
    <phoneticPr fontId="2"/>
  </si>
  <si>
    <r>
      <t xml:space="preserve">13.現金及び現金同等物の期末残高 Cash and Cash Equivalents, End of Year    </t>
    </r>
    <r>
      <rPr>
        <sz val="12"/>
        <color theme="1"/>
        <rFont val="メイリオ"/>
        <family val="3"/>
        <charset val="128"/>
      </rPr>
      <t xml:space="preserve"> (3月31日に終了する各年　Years ended March 31)</t>
    </r>
    <phoneticPr fontId="2"/>
  </si>
  <si>
    <t>科目</t>
    <rPh sb="0" eb="2">
      <t>カモク</t>
    </rPh>
    <phoneticPr fontId="2"/>
  </si>
  <si>
    <t>Subjects</t>
    <phoneticPr fontId="2"/>
  </si>
  <si>
    <t>Net cash (used in) / provided by fi nancing activities</t>
    <phoneticPr fontId="2"/>
  </si>
  <si>
    <t>現金及び現金同等物に係る換算差額</t>
    <phoneticPr fontId="2"/>
  </si>
  <si>
    <t>Foreign currency translation adjustments on cash and cash equivalents</t>
    <phoneticPr fontId="2"/>
  </si>
  <si>
    <t>現金及び現金同等物の増（減）額</t>
    <phoneticPr fontId="2"/>
  </si>
  <si>
    <t>Net increase / (decrease) in cash and cash equivalents</t>
    <phoneticPr fontId="2"/>
  </si>
  <si>
    <t>現金及び現金同等物の期首残高</t>
    <phoneticPr fontId="2"/>
  </si>
  <si>
    <t xml:space="preserve">Cash and cash equivalents, beginning of year </t>
    <phoneticPr fontId="2"/>
  </si>
  <si>
    <t>新規連結に伴う現金及び現金同等物の増加額</t>
    <phoneticPr fontId="2"/>
  </si>
  <si>
    <t>Increase in cash and cash equivalents due to inclusion of subsidiaries in consolidation</t>
    <phoneticPr fontId="2"/>
  </si>
  <si>
    <t>連結子会社の決算期変更に伴う現金及び現金同等物の増（減）額</t>
    <phoneticPr fontId="2"/>
  </si>
  <si>
    <t>Net increase / (decrease) in cash and cash equivalents due to unify subsidiaries’ fi scal term with parent company</t>
    <phoneticPr fontId="2"/>
  </si>
  <si>
    <t>非連結子会社との合併に伴う現金及び現金同等物の
増加額</t>
    <rPh sb="0" eb="1">
      <t>ヒ</t>
    </rPh>
    <rPh sb="8" eb="10">
      <t>ガッペイ</t>
    </rPh>
    <rPh sb="11" eb="12">
      <t>トモナ</t>
    </rPh>
    <rPh sb="24" eb="27">
      <t>ゾウカガク</t>
    </rPh>
    <phoneticPr fontId="2"/>
  </si>
  <si>
    <t>Increase in cash and cash equivalents resulting from merger with unconsolidated subsidiaries</t>
    <phoneticPr fontId="2"/>
  </si>
  <si>
    <t>現金及び現金同等物の期末残高</t>
    <phoneticPr fontId="2"/>
  </si>
  <si>
    <t xml:space="preserve">Cash and cash equivalents, end of year </t>
    <phoneticPr fontId="2"/>
  </si>
  <si>
    <t>有価証券の償還による収入</t>
    <phoneticPr fontId="2"/>
  </si>
  <si>
    <t>FY2021</t>
  </si>
  <si>
    <t>Loss on liquidation of business</t>
  </si>
  <si>
    <t>Loss on special investigation</t>
  </si>
  <si>
    <t>Loss on special investigation paid</t>
  </si>
  <si>
    <t>Proceeds from insurance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</si>
</sst>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%"/>
    <numFmt numFmtId="177" formatCode="#,##0.00_);[Red]\(#,##0.00\)"/>
    <numFmt numFmtId="178" formatCode="#,##0_);[Red]\(#,##0\)"/>
    <numFmt numFmtId="179" formatCode="#,##0_);\(#,##0\)"/>
    <numFmt numFmtId="180" formatCode="0.0"/>
    <numFmt numFmtId="181" formatCode="#,##0.0_);[Red]\(#,##0.0\)"/>
    <numFmt numFmtId="182" formatCode="0_);\(0\)"/>
  </numFmts>
  <fonts count="15" x14ac:knownFonts="1">
    <font>
      <sz val="12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2"/>
      <color theme="1"/>
      <name val="メイリオ"/>
      <family val="3"/>
      <charset val="128"/>
    </font>
    <font>
      <sz val="12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1"/>
      <name val="Meiryo UI"/>
      <family val="3"/>
      <charset val="128"/>
    </font>
    <font>
      <sz val="10.5"/>
      <name val="ＭＳ Ｐゴシック"/>
      <family val="3"/>
      <charset val="128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6"/>
      <name val="Arial"/>
      <family val="2"/>
    </font>
    <font>
      <sz val="11"/>
      <color theme="1"/>
      <name val="游ゴシック"/>
      <family val="2"/>
      <charset val="128"/>
      <scheme val="minor"/>
    </font>
    <font>
      <sz val="8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</cellStyleXfs>
  <cellXfs count="132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0" fillId="0" borderId="0" xfId="2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" fontId="0" fillId="0" borderId="1" xfId="0" applyNumberFormat="1" applyBorder="1">
      <alignment vertical="center"/>
    </xf>
    <xf numFmtId="3" fontId="0" fillId="0" borderId="1" xfId="0" applyNumberFormat="1" applyBorder="1" applyAlignment="1">
      <alignment horizontal="right" vertical="center"/>
    </xf>
    <xf numFmtId="179" fontId="0" fillId="0" borderId="0" xfId="0" applyNumberFormat="1">
      <alignment vertical="center"/>
    </xf>
    <xf numFmtId="179" fontId="0" fillId="0" borderId="1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179" fontId="5" fillId="0" borderId="0" xfId="0" applyNumberFormat="1" applyFont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9" fontId="0" fillId="0" borderId="3" xfId="0" applyNumberForma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81" fontId="0" fillId="0" borderId="0" xfId="0" applyNumberFormat="1">
      <alignment vertical="center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>
      <alignment vertical="center"/>
    </xf>
    <xf numFmtId="0" fontId="0" fillId="0" borderId="4" xfId="0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6" fontId="0" fillId="0" borderId="4" xfId="2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0" fillId="0" borderId="0" xfId="2" applyNumberFormat="1" applyFont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179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176" fontId="0" fillId="0" borderId="6" xfId="2" applyNumberFormat="1" applyFont="1" applyBorder="1" applyAlignment="1">
      <alignment horizontal="right" vertical="center"/>
    </xf>
    <xf numFmtId="10" fontId="0" fillId="0" borderId="4" xfId="0" applyNumberFormat="1" applyBorder="1">
      <alignment vertical="center"/>
    </xf>
    <xf numFmtId="10" fontId="0" fillId="0" borderId="4" xfId="0" applyNumberFormat="1" applyBorder="1" applyAlignment="1">
      <alignment vertical="center" wrapText="1"/>
    </xf>
    <xf numFmtId="38" fontId="0" fillId="0" borderId="4" xfId="1" applyFon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0" fontId="0" fillId="0" borderId="4" xfId="0" applyBorder="1" applyAlignment="1">
      <alignment horizontal="left" vertical="center"/>
    </xf>
    <xf numFmtId="178" fontId="0" fillId="0" borderId="4" xfId="0" applyNumberFormat="1" applyBorder="1">
      <alignment vertical="center"/>
    </xf>
    <xf numFmtId="179" fontId="4" fillId="0" borderId="4" xfId="0" applyNumberFormat="1" applyFon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6" fontId="0" fillId="0" borderId="4" xfId="0" applyNumberFormat="1" applyBorder="1">
      <alignment vertical="center"/>
    </xf>
    <xf numFmtId="3" fontId="6" fillId="0" borderId="0" xfId="0" applyNumberFormat="1" applyFont="1" applyAlignment="1"/>
    <xf numFmtId="176" fontId="0" fillId="0" borderId="4" xfId="2" applyNumberFormat="1" applyFont="1" applyBorder="1">
      <alignment vertical="center"/>
    </xf>
    <xf numFmtId="10" fontId="0" fillId="0" borderId="0" xfId="0" applyNumberFormat="1" applyAlignment="1">
      <alignment vertical="center" wrapText="1"/>
    </xf>
    <xf numFmtId="180" fontId="0" fillId="0" borderId="4" xfId="0" applyNumberFormat="1" applyBorder="1" applyAlignment="1">
      <alignment horizontal="right" vertical="center"/>
    </xf>
    <xf numFmtId="38" fontId="0" fillId="0" borderId="4" xfId="1" applyFont="1" applyBorder="1">
      <alignment vertical="center"/>
    </xf>
    <xf numFmtId="181" fontId="0" fillId="0" borderId="4" xfId="0" applyNumberFormat="1" applyBorder="1" applyAlignment="1">
      <alignment horizontal="right" vertical="center"/>
    </xf>
    <xf numFmtId="3" fontId="6" fillId="0" borderId="4" xfId="0" applyNumberFormat="1" applyFont="1" applyBorder="1" applyAlignment="1">
      <alignment wrapText="1"/>
    </xf>
    <xf numFmtId="181" fontId="0" fillId="0" borderId="4" xfId="0" applyNumberFormat="1" applyBorder="1">
      <alignment vertical="center"/>
    </xf>
    <xf numFmtId="180" fontId="0" fillId="0" borderId="4" xfId="0" applyNumberForma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179" fontId="0" fillId="0" borderId="4" xfId="0" applyNumberFormat="1" applyBorder="1">
      <alignment vertical="center"/>
    </xf>
    <xf numFmtId="4" fontId="0" fillId="0" borderId="4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0" fontId="9" fillId="0" borderId="0" xfId="0" applyFont="1">
      <alignment vertical="center"/>
    </xf>
    <xf numFmtId="177" fontId="0" fillId="0" borderId="4" xfId="0" applyNumberFormat="1" applyBorder="1">
      <alignment vertical="center"/>
    </xf>
    <xf numFmtId="0" fontId="12" fillId="0" borderId="0" xfId="3" applyFont="1"/>
    <xf numFmtId="0" fontId="13" fillId="0" borderId="0" xfId="4">
      <alignment vertical="center"/>
    </xf>
    <xf numFmtId="0" fontId="3" fillId="0" borderId="1" xfId="0" applyFont="1" applyBorder="1" applyAlignment="1">
      <alignment vertical="center" wrapText="1"/>
    </xf>
    <xf numFmtId="179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>
      <alignment vertical="center"/>
    </xf>
    <xf numFmtId="0" fontId="0" fillId="0" borderId="9" xfId="0" applyBorder="1" applyAlignment="1">
      <alignment vertical="center" wrapText="1"/>
    </xf>
    <xf numFmtId="179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179" fontId="0" fillId="0" borderId="10" xfId="0" applyNumberForma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9" fontId="0" fillId="0" borderId="0" xfId="0" quotePrefix="1" applyNumberFormat="1" applyAlignment="1">
      <alignment horizontal="right" vertical="center"/>
    </xf>
    <xf numFmtId="0" fontId="8" fillId="0" borderId="0" xfId="0" applyFont="1" applyAlignment="1">
      <alignment horizontal="left" vertical="center"/>
    </xf>
    <xf numFmtId="179" fontId="3" fillId="0" borderId="0" xfId="0" applyNumberFormat="1" applyFont="1" applyAlignment="1">
      <alignment horizontal="right" vertical="center"/>
    </xf>
    <xf numFmtId="179" fontId="0" fillId="0" borderId="0" xfId="0" applyNumberFormat="1" applyAlignment="1">
      <alignment horizontal="left" vertical="center" wrapText="1"/>
    </xf>
    <xf numFmtId="38" fontId="0" fillId="0" borderId="4" xfId="1" applyFont="1" applyFill="1" applyBorder="1">
      <alignment vertical="center"/>
    </xf>
    <xf numFmtId="38" fontId="0" fillId="0" borderId="4" xfId="1" applyFont="1" applyFill="1" applyBorder="1" applyAlignment="1">
      <alignment horizontal="right" vertical="center"/>
    </xf>
    <xf numFmtId="176" fontId="0" fillId="0" borderId="4" xfId="2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3" fontId="0" fillId="0" borderId="9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38" fontId="0" fillId="0" borderId="12" xfId="1" applyFont="1" applyFill="1" applyBorder="1">
      <alignment vertical="center"/>
    </xf>
    <xf numFmtId="38" fontId="0" fillId="0" borderId="12" xfId="1" applyFont="1" applyFill="1" applyBorder="1" applyAlignment="1">
      <alignment horizontal="right" vertical="center"/>
    </xf>
    <xf numFmtId="180" fontId="0" fillId="0" borderId="12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2" xfId="2" applyNumberFormat="1" applyFont="1" applyBorder="1">
      <alignment vertical="center"/>
    </xf>
    <xf numFmtId="176" fontId="0" fillId="0" borderId="12" xfId="2" applyNumberFormat="1" applyFont="1" applyBorder="1" applyAlignment="1">
      <alignment horizontal="right" vertical="center"/>
    </xf>
    <xf numFmtId="176" fontId="0" fillId="0" borderId="12" xfId="0" applyNumberFormat="1" applyBorder="1">
      <alignment vertical="center"/>
    </xf>
    <xf numFmtId="181" fontId="0" fillId="0" borderId="1" xfId="0" applyNumberFormat="1" applyBorder="1">
      <alignment vertical="center"/>
    </xf>
    <xf numFmtId="4" fontId="0" fillId="0" borderId="12" xfId="0" applyNumberFormat="1" applyBorder="1" applyAlignment="1">
      <alignment horizontal="right" vertical="center"/>
    </xf>
    <xf numFmtId="178" fontId="0" fillId="0" borderId="12" xfId="0" applyNumberFormat="1" applyBorder="1">
      <alignment vertical="center"/>
    </xf>
    <xf numFmtId="177" fontId="0" fillId="0" borderId="1" xfId="0" applyNumberFormat="1" applyBorder="1" applyAlignment="1">
      <alignment horizontal="right"/>
    </xf>
    <xf numFmtId="3" fontId="0" fillId="0" borderId="13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79" fontId="5" fillId="0" borderId="0" xfId="0" applyNumberFormat="1" applyFont="1" applyAlignment="1">
      <alignment vertical="center" wrapText="1"/>
    </xf>
    <xf numFmtId="38" fontId="0" fillId="0" borderId="4" xfId="0" applyNumberFormat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38" fontId="0" fillId="3" borderId="4" xfId="1" applyFont="1" applyFill="1" applyBorder="1">
      <alignment vertical="center"/>
    </xf>
    <xf numFmtId="38" fontId="0" fillId="3" borderId="4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79" fontId="3" fillId="0" borderId="0" xfId="0" applyNumberFormat="1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249238</xdr:colOff>
      <xdr:row>9</xdr:row>
      <xdr:rowOff>123065</xdr:rowOff>
    </xdr:from>
    <xdr:ext cx="3989386" cy="1108701"/>
    <xdr:sp macro="" textlink="">
      <xdr:nvSpPr>
        <xdr:cNvPr id="2" name="Text Box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5038" y="2137603"/>
          <a:ext cx="3989386" cy="110870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ctr" upright="1">
          <a:spAutoFit/>
        </a:bodyPr>
        <a:lstStyle/>
        <a:p>
          <a:pPr algn="l" rtl="0">
            <a:defRPr sz="1000"/>
          </a:pPr>
          <a:r>
            <a:rPr lang="en-US" altLang="ja-JP" sz="4800" b="0" i="0" u="none" strike="noStrike" baseline="0">
              <a:solidFill>
                <a:srgbClr val="292929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FACT BOOK</a:t>
          </a:r>
          <a:endParaRPr lang="ja-JP" altLang="en-US" sz="500" b="0">
            <a:solidFill>
              <a:srgbClr val="292929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290513</xdr:colOff>
      <xdr:row>3</xdr:row>
      <xdr:rowOff>14357</xdr:rowOff>
    </xdr:from>
    <xdr:to>
      <xdr:col>10</xdr:col>
      <xdr:colOff>493712</xdr:colOff>
      <xdr:row>6</xdr:row>
      <xdr:rowOff>50731</xdr:rowOff>
    </xdr:to>
    <xdr:sp macro="" textlink="">
      <xdr:nvSpPr>
        <xdr:cNvPr id="3" name="Rectangle 104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90513" y="685870"/>
          <a:ext cx="7061199" cy="707886"/>
        </a:xfrm>
        <a:prstGeom prst="rect">
          <a:avLst/>
        </a:prstGeom>
        <a:noFill/>
        <a:ln>
          <a:noFill/>
        </a:ln>
        <a:effectLst/>
      </xdr:spPr>
      <xdr:txBody>
        <a:bodyPr wrap="square" anchor="ctr">
          <a:noAutofit/>
        </a:bodyPr>
        <a:lstStyle>
          <a:defPPr>
            <a:defRPr lang="ja-JP"/>
          </a:defPPr>
          <a:lvl1pPr algn="l" defTabSz="403225" rtl="0" eaLnBrk="0" fontAlgn="base" hangingPunct="0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panose="020B0604020202020204" pitchFamily="34" charset="0"/>
              <a:ea typeface="メイリオ" panose="020B0604030504040204" pitchFamily="50" charset="-128"/>
              <a:cs typeface="メイリオ" panose="020B0604030504040204" pitchFamily="50" charset="-128"/>
            </a:defRPr>
          </a:lvl1pPr>
          <a:lvl2pPr marL="403225" indent="-31750" algn="l" defTabSz="403225" rtl="0" eaLnBrk="0" fontAlgn="base" hangingPunct="0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panose="020B0604020202020204" pitchFamily="34" charset="0"/>
              <a:ea typeface="メイリオ" panose="020B0604030504040204" pitchFamily="50" charset="-128"/>
              <a:cs typeface="メイリオ" panose="020B0604030504040204" pitchFamily="50" charset="-128"/>
            </a:defRPr>
          </a:lvl2pPr>
          <a:lvl3pPr marL="809625" indent="-65088" algn="l" defTabSz="403225" rtl="0" eaLnBrk="0" fontAlgn="base" hangingPunct="0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panose="020B0604020202020204" pitchFamily="34" charset="0"/>
              <a:ea typeface="メイリオ" panose="020B0604030504040204" pitchFamily="50" charset="-128"/>
              <a:cs typeface="メイリオ" panose="020B0604030504040204" pitchFamily="50" charset="-128"/>
            </a:defRPr>
          </a:lvl3pPr>
          <a:lvl4pPr marL="1214438" indent="-96838" algn="l" defTabSz="403225" rtl="0" eaLnBrk="0" fontAlgn="base" hangingPunct="0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panose="020B0604020202020204" pitchFamily="34" charset="0"/>
              <a:ea typeface="メイリオ" panose="020B0604030504040204" pitchFamily="50" charset="-128"/>
              <a:cs typeface="メイリオ" panose="020B0604030504040204" pitchFamily="50" charset="-128"/>
            </a:defRPr>
          </a:lvl4pPr>
          <a:lvl5pPr marL="1619250" indent="-131763" algn="l" defTabSz="403225" rtl="0" eaLnBrk="0" fontAlgn="base" hangingPunct="0">
            <a:spcBef>
              <a:spcPct val="0"/>
            </a:spcBef>
            <a:spcAft>
              <a:spcPct val="0"/>
            </a:spcAft>
            <a:defRPr kumimoji="1" sz="1600" kern="1200">
              <a:solidFill>
                <a:schemeClr val="tx1"/>
              </a:solidFill>
              <a:latin typeface="Arial" panose="020B0604020202020204" pitchFamily="34" charset="0"/>
              <a:ea typeface="メイリオ" panose="020B0604030504040204" pitchFamily="50" charset="-128"/>
              <a:cs typeface="メイリオ" panose="020B0604030504040204" pitchFamily="50" charset="-128"/>
            </a:defRPr>
          </a:lvl5pPr>
          <a:lvl6pPr marL="22860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panose="020B0604020202020204" pitchFamily="34" charset="0"/>
              <a:ea typeface="メイリオ" panose="020B0604030504040204" pitchFamily="50" charset="-128"/>
              <a:cs typeface="メイリオ" panose="020B0604030504040204" pitchFamily="50" charset="-128"/>
            </a:defRPr>
          </a:lvl6pPr>
          <a:lvl7pPr marL="27432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panose="020B0604020202020204" pitchFamily="34" charset="0"/>
              <a:ea typeface="メイリオ" panose="020B0604030504040204" pitchFamily="50" charset="-128"/>
              <a:cs typeface="メイリオ" panose="020B0604030504040204" pitchFamily="50" charset="-128"/>
            </a:defRPr>
          </a:lvl7pPr>
          <a:lvl8pPr marL="32004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panose="020B0604020202020204" pitchFamily="34" charset="0"/>
              <a:ea typeface="メイリオ" panose="020B0604030504040204" pitchFamily="50" charset="-128"/>
              <a:cs typeface="メイリオ" panose="020B0604030504040204" pitchFamily="50" charset="-128"/>
            </a:defRPr>
          </a:lvl8pPr>
          <a:lvl9pPr marL="3657600" algn="l" defTabSz="914400" rtl="0" eaLnBrk="1" latinLnBrk="0" hangingPunct="1">
            <a:defRPr kumimoji="1" sz="1600" kern="1200">
              <a:solidFill>
                <a:schemeClr val="tx1"/>
              </a:solidFill>
              <a:latin typeface="Arial" panose="020B0604020202020204" pitchFamily="34" charset="0"/>
              <a:ea typeface="メイリオ" panose="020B0604030504040204" pitchFamily="50" charset="-128"/>
              <a:cs typeface="メイリオ" panose="020B0604030504040204" pitchFamily="50" charset="-128"/>
            </a:defRPr>
          </a:lvl9pPr>
        </a:lstStyle>
        <a:p>
          <a:pPr>
            <a:defRPr/>
          </a:pPr>
          <a:endParaRPr lang="en-US" altLang="ja-JP" sz="4000">
            <a:solidFill>
              <a:srgbClr val="3F3F3F"/>
            </a:solidFill>
            <a:effectLst>
              <a:outerShdw blurRad="38100" dist="38100" dir="2700000" algn="tl">
                <a:srgbClr val="C0C0C0"/>
              </a:outerShd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257176</xdr:colOff>
      <xdr:row>31</xdr:row>
      <xdr:rowOff>119056</xdr:rowOff>
    </xdr:from>
    <xdr:ext cx="3698875" cy="1043427"/>
    <xdr:sp macro="" textlink="">
      <xdr:nvSpPr>
        <xdr:cNvPr id="4" name="Text Box 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2976" y="7158031"/>
          <a:ext cx="3698875" cy="1043427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ctr" upright="1">
          <a:spAutoFit/>
        </a:bodyPr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292929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Shimadzu Corporation</a:t>
          </a:r>
        </a:p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292929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株式会社島津製作所</a:t>
          </a:r>
          <a:endParaRPr lang="en-US" altLang="ja-JP" sz="1600" b="0" i="0" u="none" strike="noStrike" baseline="0">
            <a:solidFill>
              <a:srgbClr val="292929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292929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485775</xdr:colOff>
      <xdr:row>2</xdr:row>
      <xdr:rowOff>180764</xdr:rowOff>
    </xdr:to>
    <xdr:pic>
      <xdr:nvPicPr>
        <xdr:cNvPr id="5" name="Picture 5" descr="shimadzu_symbol+tag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7375" cy="647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582787</xdr:colOff>
      <xdr:row>27</xdr:row>
      <xdr:rowOff>60008</xdr:rowOff>
    </xdr:from>
    <xdr:ext cx="1564852" cy="7925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265537" y="6124258"/>
          <a:ext cx="1564852" cy="792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US" altLang="ja-JP" sz="1400" b="0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May 10, 2023</a:t>
          </a:r>
          <a:r>
            <a:rPr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</a:p>
        <a:p>
          <a:pPr algn="ctr"/>
          <a:r>
            <a:rPr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2023</a:t>
          </a:r>
          <a:r>
            <a:rPr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5</a:t>
          </a:r>
          <a:r>
            <a:rPr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日 </a:t>
          </a:r>
          <a:endParaRPr kumimoji="1" lang="ja-JP" altLang="en-US" sz="14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26:D28"/>
  <sheetViews>
    <sheetView tabSelected="1" zoomScale="60" zoomScaleNormal="60" workbookViewId="0"/>
  </sheetViews>
  <sheetFormatPr defaultColWidth="8.83203125" defaultRowHeight="18" x14ac:dyDescent="0.55000000000000004"/>
  <cols>
    <col min="1" max="16384" width="8.83203125" style="80"/>
  </cols>
  <sheetData>
    <row r="26" spans="4:4" ht="20.399999999999999" x14ac:dyDescent="0.35">
      <c r="D26" s="79"/>
    </row>
    <row r="27" spans="4:4" ht="20.399999999999999" x14ac:dyDescent="0.35">
      <c r="D27" s="79"/>
    </row>
    <row r="28" spans="4:4" ht="20.399999999999999" x14ac:dyDescent="0.35">
      <c r="D28" s="79"/>
    </row>
  </sheetData>
  <phoneticPr fontId="2"/>
  <pageMargins left="0.7" right="0.7" top="0.75" bottom="0.75" header="0.3" footer="0.3"/>
  <pageSetup paperSize="9" scale="9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0"/>
  <sheetViews>
    <sheetView zoomScale="70" zoomScaleNormal="70" workbookViewId="0"/>
  </sheetViews>
  <sheetFormatPr defaultRowHeight="19.2" x14ac:dyDescent="0.55000000000000004"/>
  <cols>
    <col min="1" max="2" width="19.5" style="7" customWidth="1"/>
    <col min="3" max="6" width="9.5" hidden="1" customWidth="1"/>
    <col min="7" max="17" width="9.5" customWidth="1"/>
  </cols>
  <sheetData>
    <row r="1" spans="1:17" ht="21.6" x14ac:dyDescent="0.55000000000000004">
      <c r="A1" s="73" t="s">
        <v>256</v>
      </c>
      <c r="B1" s="73" t="s">
        <v>257</v>
      </c>
    </row>
    <row r="2" spans="1:17" x14ac:dyDescent="0.55000000000000004">
      <c r="A2" s="33"/>
      <c r="B2" s="33"/>
      <c r="M2" s="23"/>
      <c r="N2" t="s">
        <v>2</v>
      </c>
    </row>
    <row r="3" spans="1:17" x14ac:dyDescent="0.55000000000000004">
      <c r="A3" s="29"/>
      <c r="B3" s="29"/>
      <c r="C3" s="19">
        <v>2009</v>
      </c>
      <c r="D3" s="19">
        <v>2010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  <c r="Q3" s="19" t="s">
        <v>62</v>
      </c>
    </row>
    <row r="4" spans="1:17" x14ac:dyDescent="0.55000000000000004">
      <c r="A4" s="20" t="s">
        <v>258</v>
      </c>
      <c r="B4" s="20" t="s">
        <v>259</v>
      </c>
      <c r="C4" s="15"/>
      <c r="D4" s="15"/>
      <c r="E4" s="15"/>
      <c r="F4" s="15"/>
      <c r="G4" s="15"/>
      <c r="H4" s="15"/>
      <c r="I4" s="15"/>
      <c r="J4" s="15"/>
      <c r="K4" s="15"/>
      <c r="L4" s="1"/>
      <c r="M4" s="1"/>
      <c r="N4" s="1"/>
      <c r="O4" s="1"/>
      <c r="P4" s="1"/>
      <c r="Q4" s="1"/>
    </row>
    <row r="5" spans="1:17" ht="38.4" x14ac:dyDescent="0.55000000000000004">
      <c r="A5" s="7" t="s">
        <v>260</v>
      </c>
      <c r="B5" s="7" t="s">
        <v>261</v>
      </c>
      <c r="C5" s="15">
        <v>45754</v>
      </c>
      <c r="D5" s="15">
        <v>44820</v>
      </c>
      <c r="E5" s="1">
        <v>48278</v>
      </c>
      <c r="F5" s="1">
        <v>50045</v>
      </c>
      <c r="G5" s="1">
        <v>48651</v>
      </c>
      <c r="H5" s="1">
        <v>51662</v>
      </c>
      <c r="I5" s="1">
        <v>51596</v>
      </c>
      <c r="J5" s="1">
        <v>52422</v>
      </c>
      <c r="K5" s="1">
        <v>57263</v>
      </c>
      <c r="L5" s="1">
        <v>66589</v>
      </c>
      <c r="M5" s="1">
        <v>66610</v>
      </c>
      <c r="N5" s="1">
        <v>60189</v>
      </c>
      <c r="O5" s="1">
        <v>61424</v>
      </c>
      <c r="P5" s="1">
        <v>66538</v>
      </c>
      <c r="Q5" s="1">
        <v>66713</v>
      </c>
    </row>
    <row r="6" spans="1:17" x14ac:dyDescent="0.55000000000000004">
      <c r="A6" s="7" t="s">
        <v>262</v>
      </c>
      <c r="B6" s="7" t="s">
        <v>263</v>
      </c>
      <c r="C6" s="15">
        <v>12520</v>
      </c>
      <c r="D6" s="15">
        <v>14650</v>
      </c>
      <c r="E6" s="1">
        <v>9754</v>
      </c>
      <c r="F6" s="1">
        <v>7519</v>
      </c>
      <c r="G6" s="1">
        <v>18876</v>
      </c>
      <c r="H6" s="1">
        <v>37055</v>
      </c>
      <c r="I6" s="1">
        <v>8738</v>
      </c>
      <c r="J6" s="1">
        <v>3056</v>
      </c>
      <c r="K6" s="1">
        <v>2963</v>
      </c>
      <c r="L6" s="1">
        <v>3135</v>
      </c>
      <c r="M6" s="1">
        <v>2290</v>
      </c>
      <c r="N6" s="1">
        <v>2081</v>
      </c>
      <c r="O6" s="1">
        <v>1462</v>
      </c>
      <c r="P6" s="1">
        <v>1504</v>
      </c>
      <c r="Q6" s="1">
        <v>1400</v>
      </c>
    </row>
    <row r="7" spans="1:17" x14ac:dyDescent="0.55000000000000004">
      <c r="A7" s="7" t="s">
        <v>264</v>
      </c>
      <c r="B7" s="7" t="s">
        <v>265</v>
      </c>
      <c r="C7" s="15" t="s">
        <v>69</v>
      </c>
      <c r="D7" s="15" t="s">
        <v>69</v>
      </c>
      <c r="E7" s="15" t="s">
        <v>69</v>
      </c>
      <c r="F7" s="15" t="s">
        <v>69</v>
      </c>
      <c r="G7" s="15" t="s">
        <v>69</v>
      </c>
      <c r="H7" s="15">
        <v>16000</v>
      </c>
      <c r="I7" s="15" t="s">
        <v>69</v>
      </c>
      <c r="J7" s="15" t="s">
        <v>69</v>
      </c>
      <c r="K7" s="8" t="s">
        <v>69</v>
      </c>
      <c r="L7" s="8" t="s">
        <v>69</v>
      </c>
      <c r="M7" s="8" t="s">
        <v>69</v>
      </c>
      <c r="N7" s="8" t="s">
        <v>69</v>
      </c>
      <c r="O7" s="8" t="s">
        <v>69</v>
      </c>
      <c r="P7" s="8" t="s">
        <v>107</v>
      </c>
      <c r="Q7" s="8" t="s">
        <v>107</v>
      </c>
    </row>
    <row r="8" spans="1:17" ht="38.4" x14ac:dyDescent="0.55000000000000004">
      <c r="A8" s="7" t="s">
        <v>266</v>
      </c>
      <c r="B8" s="7" t="s">
        <v>267</v>
      </c>
      <c r="C8" s="15">
        <v>10000</v>
      </c>
      <c r="D8" s="15" t="s">
        <v>69</v>
      </c>
      <c r="E8" s="15" t="s">
        <v>69</v>
      </c>
      <c r="F8" s="15">
        <v>10000</v>
      </c>
      <c r="G8" s="15" t="s">
        <v>69</v>
      </c>
      <c r="H8" s="15" t="s">
        <v>69</v>
      </c>
      <c r="I8" s="15" t="s">
        <v>69</v>
      </c>
      <c r="J8" s="15" t="s">
        <v>69</v>
      </c>
      <c r="K8" s="15" t="s">
        <v>69</v>
      </c>
      <c r="L8" s="15" t="s">
        <v>69</v>
      </c>
      <c r="M8" s="15">
        <v>15000</v>
      </c>
      <c r="N8" s="8" t="s">
        <v>69</v>
      </c>
      <c r="O8" s="8" t="s">
        <v>69</v>
      </c>
      <c r="P8" s="8" t="s">
        <v>107</v>
      </c>
      <c r="Q8" s="8" t="s">
        <v>107</v>
      </c>
    </row>
    <row r="9" spans="1:17" x14ac:dyDescent="0.55000000000000004">
      <c r="A9" s="7" t="s">
        <v>268</v>
      </c>
      <c r="B9" s="7" t="s">
        <v>269</v>
      </c>
      <c r="C9" s="16">
        <v>1039</v>
      </c>
      <c r="D9" s="16">
        <v>793</v>
      </c>
      <c r="E9" s="1">
        <v>637</v>
      </c>
      <c r="F9" s="1">
        <v>619</v>
      </c>
      <c r="G9" s="1">
        <v>712</v>
      </c>
      <c r="H9" s="1">
        <v>842</v>
      </c>
      <c r="I9" s="1">
        <v>897</v>
      </c>
      <c r="J9" s="1">
        <v>940</v>
      </c>
      <c r="K9" s="1">
        <v>1007</v>
      </c>
      <c r="L9" s="1">
        <v>1060</v>
      </c>
      <c r="M9" s="1">
        <v>1160</v>
      </c>
      <c r="N9" s="1">
        <v>1995</v>
      </c>
      <c r="O9" s="1">
        <v>3568</v>
      </c>
      <c r="P9" s="1">
        <v>3458</v>
      </c>
      <c r="Q9" s="1">
        <v>3237</v>
      </c>
    </row>
    <row r="10" spans="1:17" x14ac:dyDescent="0.55000000000000004">
      <c r="A10" s="7" t="s">
        <v>270</v>
      </c>
      <c r="B10" s="7" t="s">
        <v>271</v>
      </c>
      <c r="C10" s="15">
        <v>9442</v>
      </c>
      <c r="D10" s="8">
        <v>9296</v>
      </c>
      <c r="E10" s="8">
        <v>8541</v>
      </c>
      <c r="F10" s="8">
        <v>9268</v>
      </c>
      <c r="G10" s="8">
        <v>9025</v>
      </c>
      <c r="H10" s="8">
        <v>12074</v>
      </c>
      <c r="I10" s="8">
        <v>12034</v>
      </c>
      <c r="J10" s="8">
        <v>11523</v>
      </c>
      <c r="K10" s="8">
        <v>11363</v>
      </c>
      <c r="L10" s="8">
        <v>16244</v>
      </c>
      <c r="M10" s="8">
        <v>15487</v>
      </c>
      <c r="N10" s="8">
        <v>13945</v>
      </c>
      <c r="O10" s="8">
        <v>12960</v>
      </c>
      <c r="P10" s="8">
        <v>13760</v>
      </c>
      <c r="Q10" s="8">
        <v>15928</v>
      </c>
    </row>
    <row r="11" spans="1:17" ht="38.4" x14ac:dyDescent="0.55000000000000004">
      <c r="A11" s="7" t="s">
        <v>272</v>
      </c>
      <c r="B11" s="7" t="s">
        <v>273</v>
      </c>
      <c r="C11" s="8">
        <v>2239</v>
      </c>
      <c r="D11" s="8">
        <v>1405</v>
      </c>
      <c r="E11" s="8">
        <v>2990</v>
      </c>
      <c r="F11" s="8">
        <v>2917</v>
      </c>
      <c r="G11" s="8">
        <v>1524</v>
      </c>
      <c r="H11" s="8">
        <v>1715</v>
      </c>
      <c r="I11" s="8">
        <v>5056</v>
      </c>
      <c r="J11" s="8">
        <v>4997</v>
      </c>
      <c r="K11" s="8">
        <v>4870</v>
      </c>
      <c r="L11" s="8">
        <v>7460</v>
      </c>
      <c r="M11" s="8">
        <v>3740</v>
      </c>
      <c r="N11" s="8">
        <v>4844</v>
      </c>
      <c r="O11" s="8">
        <v>7645</v>
      </c>
      <c r="P11" s="8">
        <v>10944</v>
      </c>
      <c r="Q11" s="8">
        <v>10320</v>
      </c>
    </row>
    <row r="12" spans="1:17" x14ac:dyDescent="0.55000000000000004">
      <c r="A12" s="7" t="s">
        <v>274</v>
      </c>
      <c r="B12" s="7" t="s">
        <v>275</v>
      </c>
      <c r="C12" s="8"/>
      <c r="D12" s="8"/>
      <c r="E12" s="15" t="s">
        <v>69</v>
      </c>
      <c r="F12" s="15" t="s">
        <v>69</v>
      </c>
      <c r="G12" s="15" t="s">
        <v>69</v>
      </c>
      <c r="H12" s="15" t="s">
        <v>69</v>
      </c>
      <c r="I12" s="15" t="s">
        <v>69</v>
      </c>
      <c r="J12" s="15" t="s">
        <v>69</v>
      </c>
      <c r="K12" s="15" t="s">
        <v>69</v>
      </c>
      <c r="L12" s="15" t="s">
        <v>69</v>
      </c>
      <c r="M12" s="15" t="s">
        <v>69</v>
      </c>
      <c r="N12" s="15" t="s">
        <v>69</v>
      </c>
      <c r="O12" s="8">
        <v>35696</v>
      </c>
      <c r="P12" s="8">
        <v>40347</v>
      </c>
      <c r="Q12" s="8">
        <v>50158</v>
      </c>
    </row>
    <row r="13" spans="1:17" ht="38.4" x14ac:dyDescent="0.55000000000000004">
      <c r="A13" s="7" t="s">
        <v>276</v>
      </c>
      <c r="B13" s="7" t="s">
        <v>277</v>
      </c>
      <c r="C13" s="1">
        <v>5186</v>
      </c>
      <c r="D13" s="1">
        <v>5451</v>
      </c>
      <c r="E13" s="1">
        <v>5884</v>
      </c>
      <c r="F13" s="1">
        <v>5980</v>
      </c>
      <c r="G13" s="1">
        <v>5531</v>
      </c>
      <c r="H13" s="1">
        <v>6770</v>
      </c>
      <c r="I13" s="1">
        <v>7268</v>
      </c>
      <c r="J13" s="1">
        <v>8093</v>
      </c>
      <c r="K13" s="1">
        <v>8188</v>
      </c>
      <c r="L13" s="1">
        <v>8735</v>
      </c>
      <c r="M13" s="1">
        <v>9095</v>
      </c>
      <c r="N13" s="1">
        <v>9429</v>
      </c>
      <c r="O13" s="1">
        <v>11430</v>
      </c>
      <c r="P13" s="1">
        <v>11657</v>
      </c>
      <c r="Q13" s="1">
        <v>13627</v>
      </c>
    </row>
    <row r="14" spans="1:17" ht="38.4" x14ac:dyDescent="0.55000000000000004">
      <c r="A14" s="7" t="s">
        <v>278</v>
      </c>
      <c r="B14" s="7" t="s">
        <v>279</v>
      </c>
      <c r="C14">
        <v>309</v>
      </c>
      <c r="D14">
        <v>182</v>
      </c>
      <c r="E14">
        <v>193</v>
      </c>
      <c r="F14">
        <v>204</v>
      </c>
      <c r="G14">
        <v>188</v>
      </c>
      <c r="H14">
        <v>265</v>
      </c>
      <c r="I14">
        <v>306</v>
      </c>
      <c r="J14">
        <v>284</v>
      </c>
      <c r="K14">
        <v>275</v>
      </c>
      <c r="L14">
        <v>259</v>
      </c>
      <c r="M14">
        <v>281</v>
      </c>
      <c r="N14">
        <v>268</v>
      </c>
      <c r="O14">
        <v>292</v>
      </c>
      <c r="P14" s="8">
        <v>355</v>
      </c>
      <c r="Q14" s="8">
        <v>366</v>
      </c>
    </row>
    <row r="15" spans="1:17" ht="38.4" x14ac:dyDescent="0.55000000000000004">
      <c r="A15" s="7" t="s">
        <v>280</v>
      </c>
      <c r="B15" s="7" t="s">
        <v>281</v>
      </c>
      <c r="E15" s="15" t="s">
        <v>69</v>
      </c>
      <c r="F15" s="15" t="s">
        <v>69</v>
      </c>
      <c r="G15" s="15" t="s">
        <v>69</v>
      </c>
      <c r="H15" s="15" t="s">
        <v>69</v>
      </c>
      <c r="I15" s="15" t="s">
        <v>69</v>
      </c>
      <c r="J15" s="15" t="s">
        <v>69</v>
      </c>
      <c r="K15" s="15" t="s">
        <v>69</v>
      </c>
      <c r="L15" s="15" t="s">
        <v>69</v>
      </c>
      <c r="M15" s="15" t="s">
        <v>69</v>
      </c>
      <c r="N15" s="15" t="s">
        <v>69</v>
      </c>
      <c r="O15" s="8">
        <v>126</v>
      </c>
      <c r="P15" s="8">
        <v>10</v>
      </c>
      <c r="Q15" s="15" t="s">
        <v>69</v>
      </c>
    </row>
    <row r="16" spans="1:17" ht="38.4" x14ac:dyDescent="0.55000000000000004">
      <c r="A16" s="7" t="s">
        <v>282</v>
      </c>
      <c r="B16" s="7" t="s">
        <v>283</v>
      </c>
      <c r="C16" s="9" t="s">
        <v>69</v>
      </c>
      <c r="D16" s="9" t="s">
        <v>69</v>
      </c>
      <c r="E16" s="9" t="s">
        <v>69</v>
      </c>
      <c r="F16" s="9" t="s">
        <v>69</v>
      </c>
      <c r="G16" s="9" t="s">
        <v>69</v>
      </c>
      <c r="H16" s="9" t="s">
        <v>69</v>
      </c>
      <c r="I16" s="9" t="s">
        <v>69</v>
      </c>
      <c r="J16" s="9" t="s">
        <v>69</v>
      </c>
      <c r="K16" s="9" t="s">
        <v>69</v>
      </c>
      <c r="L16" s="9" t="s">
        <v>69</v>
      </c>
      <c r="M16" s="9" t="s">
        <v>69</v>
      </c>
      <c r="N16">
        <v>162</v>
      </c>
      <c r="O16" s="9" t="s">
        <v>69</v>
      </c>
      <c r="P16" s="9">
        <v>38</v>
      </c>
      <c r="Q16" s="9">
        <v>115</v>
      </c>
    </row>
    <row r="17" spans="1:17" ht="38.4" x14ac:dyDescent="0.55000000000000004">
      <c r="A17" s="7" t="s">
        <v>284</v>
      </c>
      <c r="B17" s="7" t="s">
        <v>285</v>
      </c>
      <c r="C17" s="9" t="s">
        <v>69</v>
      </c>
      <c r="D17" s="9" t="s">
        <v>69</v>
      </c>
      <c r="E17" s="9" t="s">
        <v>69</v>
      </c>
      <c r="F17" s="9" t="s">
        <v>69</v>
      </c>
      <c r="G17" s="9" t="s">
        <v>69</v>
      </c>
      <c r="H17" s="9" t="s">
        <v>69</v>
      </c>
      <c r="I17" s="9" t="s">
        <v>69</v>
      </c>
      <c r="J17" s="9">
        <v>374</v>
      </c>
      <c r="K17" s="9">
        <v>484</v>
      </c>
      <c r="L17" s="9">
        <v>94</v>
      </c>
      <c r="M17" s="9">
        <v>44</v>
      </c>
      <c r="N17" s="9">
        <v>20</v>
      </c>
      <c r="O17" s="9" t="s">
        <v>69</v>
      </c>
      <c r="P17" s="9" t="s">
        <v>107</v>
      </c>
      <c r="Q17" s="9" t="s">
        <v>107</v>
      </c>
    </row>
    <row r="18" spans="1:17" x14ac:dyDescent="0.55000000000000004">
      <c r="A18" s="7" t="s">
        <v>74</v>
      </c>
      <c r="B18" s="7" t="s">
        <v>75</v>
      </c>
      <c r="C18" s="8">
        <v>9939</v>
      </c>
      <c r="D18" s="8">
        <v>8796</v>
      </c>
      <c r="E18" s="8">
        <v>8453</v>
      </c>
      <c r="F18" s="8">
        <v>9449</v>
      </c>
      <c r="G18" s="8">
        <v>9614</v>
      </c>
      <c r="H18" s="8">
        <v>12272</v>
      </c>
      <c r="I18" s="8">
        <v>14737</v>
      </c>
      <c r="J18" s="8">
        <v>15893</v>
      </c>
      <c r="K18" s="8">
        <v>17730</v>
      </c>
      <c r="L18" s="8">
        <v>18386</v>
      </c>
      <c r="M18" s="8">
        <v>19566</v>
      </c>
      <c r="N18" s="8">
        <v>22535</v>
      </c>
      <c r="O18" s="8">
        <v>9490</v>
      </c>
      <c r="P18" s="8">
        <v>10126</v>
      </c>
      <c r="Q18" s="8">
        <v>10519</v>
      </c>
    </row>
    <row r="19" spans="1:17" x14ac:dyDescent="0.55000000000000004">
      <c r="A19" s="30" t="s">
        <v>286</v>
      </c>
      <c r="B19" s="30" t="s">
        <v>287</v>
      </c>
      <c r="C19" s="22">
        <v>96429</v>
      </c>
      <c r="D19" s="22">
        <v>85397</v>
      </c>
      <c r="E19" s="22">
        <v>84733</v>
      </c>
      <c r="F19" s="22">
        <v>96004</v>
      </c>
      <c r="G19" s="22">
        <v>94124</v>
      </c>
      <c r="H19" s="22">
        <v>138659</v>
      </c>
      <c r="I19" s="22">
        <v>100635</v>
      </c>
      <c r="J19" s="22">
        <v>97587</v>
      </c>
      <c r="K19" s="22">
        <v>104147</v>
      </c>
      <c r="L19" s="22">
        <v>121965</v>
      </c>
      <c r="M19" s="22">
        <v>133278</v>
      </c>
      <c r="N19" s="22">
        <v>115474</v>
      </c>
      <c r="O19" s="22">
        <v>144096</v>
      </c>
      <c r="P19" s="22">
        <v>158743</v>
      </c>
      <c r="Q19" s="22">
        <v>172387</v>
      </c>
    </row>
    <row r="21" spans="1:17" x14ac:dyDescent="0.55000000000000004">
      <c r="A21" s="7" t="s">
        <v>288</v>
      </c>
      <c r="B21" s="7" t="s">
        <v>289</v>
      </c>
    </row>
    <row r="22" spans="1:17" x14ac:dyDescent="0.55000000000000004">
      <c r="A22" s="7" t="s">
        <v>290</v>
      </c>
      <c r="B22" s="7" t="s">
        <v>291</v>
      </c>
      <c r="C22" s="1">
        <v>10000</v>
      </c>
      <c r="D22" s="1">
        <v>10000</v>
      </c>
      <c r="E22" s="1">
        <v>10000</v>
      </c>
      <c r="F22" s="9" t="s">
        <v>69</v>
      </c>
      <c r="G22" s="9" t="s">
        <v>69</v>
      </c>
      <c r="H22" s="9" t="s">
        <v>69</v>
      </c>
      <c r="I22" s="1">
        <v>15000</v>
      </c>
      <c r="J22" s="1">
        <v>15000</v>
      </c>
      <c r="K22" s="1">
        <v>15000</v>
      </c>
      <c r="L22" s="1">
        <v>15000</v>
      </c>
      <c r="M22" s="9" t="s">
        <v>69</v>
      </c>
      <c r="N22" s="9" t="s">
        <v>69</v>
      </c>
      <c r="O22" s="9" t="s">
        <v>69</v>
      </c>
      <c r="P22" s="9" t="s">
        <v>107</v>
      </c>
      <c r="Q22" s="9" t="s">
        <v>107</v>
      </c>
    </row>
    <row r="23" spans="1:17" x14ac:dyDescent="0.55000000000000004">
      <c r="A23" s="7" t="s">
        <v>292</v>
      </c>
      <c r="B23" s="7" t="s">
        <v>293</v>
      </c>
      <c r="C23" s="1">
        <v>2120</v>
      </c>
      <c r="D23" s="1">
        <v>12196</v>
      </c>
      <c r="E23" s="1">
        <v>10974</v>
      </c>
      <c r="F23" s="1">
        <v>11556</v>
      </c>
      <c r="G23" s="1">
        <v>11632</v>
      </c>
      <c r="H23">
        <v>805</v>
      </c>
      <c r="I23">
        <v>930</v>
      </c>
      <c r="J23" s="1">
        <v>1094</v>
      </c>
      <c r="K23">
        <v>648</v>
      </c>
      <c r="L23">
        <v>501</v>
      </c>
      <c r="M23">
        <v>247</v>
      </c>
      <c r="N23">
        <v>30</v>
      </c>
      <c r="O23">
        <v>281</v>
      </c>
      <c r="P23">
        <v>205</v>
      </c>
      <c r="Q23">
        <v>132</v>
      </c>
    </row>
    <row r="24" spans="1:17" x14ac:dyDescent="0.55000000000000004">
      <c r="A24" s="7" t="s">
        <v>268</v>
      </c>
      <c r="B24" s="7" t="s">
        <v>269</v>
      </c>
      <c r="C24" s="1">
        <v>1328</v>
      </c>
      <c r="D24">
        <v>984</v>
      </c>
      <c r="E24" s="1">
        <v>1017</v>
      </c>
      <c r="F24" s="1">
        <v>1127</v>
      </c>
      <c r="G24" s="1">
        <v>1392</v>
      </c>
      <c r="H24" s="1">
        <v>1688</v>
      </c>
      <c r="I24" s="1">
        <v>1698</v>
      </c>
      <c r="J24" s="1">
        <v>1451</v>
      </c>
      <c r="K24" s="1">
        <v>1758</v>
      </c>
      <c r="L24" s="1">
        <v>1986</v>
      </c>
      <c r="M24" s="1">
        <v>2328</v>
      </c>
      <c r="N24" s="1">
        <v>3522</v>
      </c>
      <c r="O24" s="1">
        <v>4945</v>
      </c>
      <c r="P24" s="1">
        <v>6422</v>
      </c>
      <c r="Q24" s="1">
        <v>6499</v>
      </c>
    </row>
    <row r="25" spans="1:17" ht="38.4" x14ac:dyDescent="0.55000000000000004">
      <c r="A25" s="7" t="s">
        <v>294</v>
      </c>
      <c r="B25" s="7" t="s">
        <v>295</v>
      </c>
      <c r="C25">
        <v>264</v>
      </c>
      <c r="D25">
        <v>287</v>
      </c>
      <c r="E25">
        <v>302</v>
      </c>
      <c r="F25">
        <v>259</v>
      </c>
      <c r="G25">
        <v>277</v>
      </c>
      <c r="H25">
        <v>174</v>
      </c>
      <c r="I25">
        <v>187</v>
      </c>
      <c r="J25">
        <v>182</v>
      </c>
      <c r="K25">
        <v>184</v>
      </c>
      <c r="L25">
        <v>169</v>
      </c>
      <c r="M25">
        <v>137</v>
      </c>
      <c r="N25">
        <v>144</v>
      </c>
      <c r="O25">
        <v>132</v>
      </c>
      <c r="P25">
        <v>144</v>
      </c>
      <c r="Q25">
        <v>141</v>
      </c>
    </row>
    <row r="26" spans="1:17" ht="38.4" x14ac:dyDescent="0.55000000000000004">
      <c r="A26" s="7" t="s">
        <v>296</v>
      </c>
      <c r="B26" s="7" t="s">
        <v>297</v>
      </c>
      <c r="C26" s="9" t="s">
        <v>69</v>
      </c>
      <c r="D26" s="9" t="s">
        <v>69</v>
      </c>
      <c r="E26" s="9" t="s">
        <v>69</v>
      </c>
      <c r="F26" s="9" t="s">
        <v>69</v>
      </c>
      <c r="G26" s="9" t="s">
        <v>69</v>
      </c>
      <c r="H26" s="1">
        <v>16699</v>
      </c>
      <c r="I26" s="1">
        <v>10563</v>
      </c>
      <c r="J26" s="1">
        <v>13682</v>
      </c>
      <c r="K26" s="1">
        <v>10708</v>
      </c>
      <c r="L26" s="1">
        <v>9732</v>
      </c>
      <c r="M26" s="1">
        <v>11938</v>
      </c>
      <c r="N26" s="1">
        <v>14433</v>
      </c>
      <c r="O26" s="1">
        <v>11342</v>
      </c>
      <c r="P26" s="1">
        <v>12994</v>
      </c>
      <c r="Q26" s="1">
        <v>14222</v>
      </c>
    </row>
    <row r="27" spans="1:17" ht="38.4" x14ac:dyDescent="0.55000000000000004">
      <c r="A27" s="7" t="s">
        <v>298</v>
      </c>
      <c r="B27" s="7" t="s">
        <v>299</v>
      </c>
      <c r="C27" s="1">
        <v>16827</v>
      </c>
      <c r="D27" s="1">
        <v>15806</v>
      </c>
      <c r="E27" s="1">
        <v>15155</v>
      </c>
      <c r="F27" s="1">
        <v>14528</v>
      </c>
      <c r="G27" s="1">
        <v>13916</v>
      </c>
      <c r="H27" s="9" t="s">
        <v>69</v>
      </c>
      <c r="I27" s="9" t="s">
        <v>69</v>
      </c>
      <c r="J27" s="9" t="s">
        <v>69</v>
      </c>
      <c r="K27" s="9" t="s">
        <v>69</v>
      </c>
      <c r="L27">
        <v>82</v>
      </c>
      <c r="M27">
        <v>155</v>
      </c>
      <c r="N27" s="9" t="s">
        <v>69</v>
      </c>
      <c r="O27" s="9" t="s">
        <v>69</v>
      </c>
      <c r="P27" s="9" t="s">
        <v>107</v>
      </c>
      <c r="Q27" s="9" t="s">
        <v>107</v>
      </c>
    </row>
    <row r="28" spans="1:17" ht="38.4" x14ac:dyDescent="0.55000000000000004">
      <c r="A28" s="7" t="s">
        <v>282</v>
      </c>
      <c r="B28" s="7" t="s">
        <v>283</v>
      </c>
      <c r="C28" s="1"/>
      <c r="D28" s="1"/>
      <c r="E28" s="15" t="s">
        <v>69</v>
      </c>
      <c r="F28" s="15" t="s">
        <v>69</v>
      </c>
      <c r="G28" s="15" t="s">
        <v>69</v>
      </c>
      <c r="H28" s="15" t="s">
        <v>69</v>
      </c>
      <c r="I28" s="15" t="s">
        <v>69</v>
      </c>
      <c r="J28" s="15" t="s">
        <v>69</v>
      </c>
      <c r="K28" s="15" t="s">
        <v>69</v>
      </c>
      <c r="L28" s="15" t="s">
        <v>69</v>
      </c>
      <c r="M28" s="15" t="s">
        <v>69</v>
      </c>
      <c r="N28" s="15" t="s">
        <v>69</v>
      </c>
      <c r="O28" s="8">
        <v>89</v>
      </c>
      <c r="P28" s="8">
        <v>92</v>
      </c>
      <c r="Q28" s="9" t="s">
        <v>69</v>
      </c>
    </row>
    <row r="29" spans="1:17" x14ac:dyDescent="0.55000000000000004">
      <c r="A29" s="7" t="s">
        <v>74</v>
      </c>
      <c r="B29" s="7" t="s">
        <v>75</v>
      </c>
      <c r="C29" s="1">
        <v>6879</v>
      </c>
      <c r="D29" s="1">
        <v>6292</v>
      </c>
      <c r="E29" s="1">
        <v>6006</v>
      </c>
      <c r="F29" s="1">
        <v>5795</v>
      </c>
      <c r="G29" s="1">
        <v>5487</v>
      </c>
      <c r="H29">
        <v>693</v>
      </c>
      <c r="I29">
        <v>800</v>
      </c>
      <c r="J29">
        <v>828</v>
      </c>
      <c r="K29" s="1">
        <v>1277</v>
      </c>
      <c r="L29" s="1">
        <v>1049</v>
      </c>
      <c r="M29" s="1">
        <v>1163</v>
      </c>
      <c r="N29" s="1">
        <v>1237</v>
      </c>
      <c r="O29" s="1">
        <v>1066</v>
      </c>
      <c r="P29" s="1">
        <v>759</v>
      </c>
      <c r="Q29" s="1">
        <v>1986</v>
      </c>
    </row>
    <row r="30" spans="1:17" ht="38.4" x14ac:dyDescent="0.55000000000000004">
      <c r="A30" s="30" t="s">
        <v>300</v>
      </c>
      <c r="B30" s="30" t="s">
        <v>301</v>
      </c>
      <c r="C30" s="21">
        <v>37419</v>
      </c>
      <c r="D30" s="21">
        <v>45567</v>
      </c>
      <c r="E30" s="21">
        <v>43456</v>
      </c>
      <c r="F30" s="21">
        <v>33266</v>
      </c>
      <c r="G30" s="21">
        <v>32706</v>
      </c>
      <c r="H30" s="21">
        <v>20061</v>
      </c>
      <c r="I30" s="21">
        <v>29179</v>
      </c>
      <c r="J30" s="21">
        <v>32239</v>
      </c>
      <c r="K30" s="21">
        <v>29577</v>
      </c>
      <c r="L30" s="21">
        <v>28522</v>
      </c>
      <c r="M30" s="21">
        <v>15971</v>
      </c>
      <c r="N30" s="21">
        <v>19368</v>
      </c>
      <c r="O30" s="21">
        <v>17857</v>
      </c>
      <c r="P30" s="21">
        <v>20620</v>
      </c>
      <c r="Q30" s="21">
        <v>22982</v>
      </c>
    </row>
    <row r="31" spans="1:17" x14ac:dyDescent="0.55000000000000004">
      <c r="A31" s="30" t="s">
        <v>302</v>
      </c>
      <c r="B31" s="30" t="s">
        <v>303</v>
      </c>
      <c r="C31" s="21">
        <v>133849</v>
      </c>
      <c r="D31" s="21">
        <v>130964</v>
      </c>
      <c r="E31" s="21">
        <v>128190</v>
      </c>
      <c r="F31" s="21">
        <v>129271</v>
      </c>
      <c r="G31" s="21">
        <v>126830</v>
      </c>
      <c r="H31" s="21">
        <v>158720</v>
      </c>
      <c r="I31" s="21">
        <v>129815</v>
      </c>
      <c r="J31" s="21">
        <v>129827</v>
      </c>
      <c r="K31" s="21">
        <v>133725</v>
      </c>
      <c r="L31" s="21">
        <v>150488</v>
      </c>
      <c r="M31" s="21">
        <v>149249</v>
      </c>
      <c r="N31" s="21">
        <v>134842</v>
      </c>
      <c r="O31" s="21">
        <v>161954</v>
      </c>
      <c r="P31" s="21">
        <v>179363</v>
      </c>
      <c r="Q31" s="21">
        <v>195370</v>
      </c>
    </row>
    <row r="33" spans="1:17" ht="21.6" x14ac:dyDescent="0.55000000000000004">
      <c r="A33" s="73" t="s">
        <v>304</v>
      </c>
      <c r="B33" s="73" t="s">
        <v>305</v>
      </c>
    </row>
    <row r="34" spans="1:17" ht="21.6" x14ac:dyDescent="0.55000000000000004">
      <c r="A34" s="73"/>
      <c r="B34" s="73"/>
    </row>
    <row r="35" spans="1:17" x14ac:dyDescent="0.55000000000000004">
      <c r="A35" s="33" t="s">
        <v>306</v>
      </c>
      <c r="B35" s="33" t="s">
        <v>307</v>
      </c>
    </row>
    <row r="36" spans="1:17" x14ac:dyDescent="0.55000000000000004">
      <c r="A36" s="7" t="s">
        <v>308</v>
      </c>
      <c r="B36" s="7" t="s">
        <v>309</v>
      </c>
      <c r="C36" s="1">
        <v>26648</v>
      </c>
      <c r="D36" s="1">
        <v>26648</v>
      </c>
      <c r="E36" s="1">
        <v>26648</v>
      </c>
      <c r="F36" s="1">
        <v>26648</v>
      </c>
      <c r="G36" s="1">
        <v>26648</v>
      </c>
      <c r="H36" s="1">
        <v>26648</v>
      </c>
      <c r="I36" s="1">
        <v>26648</v>
      </c>
      <c r="J36" s="1">
        <v>26648</v>
      </c>
      <c r="K36" s="1">
        <v>26648</v>
      </c>
      <c r="L36" s="1">
        <v>26648</v>
      </c>
      <c r="M36" s="1">
        <v>26648</v>
      </c>
      <c r="N36" s="1">
        <v>26648</v>
      </c>
      <c r="O36" s="1">
        <v>26648</v>
      </c>
      <c r="P36" s="1">
        <v>26648</v>
      </c>
      <c r="Q36" s="1">
        <v>26648</v>
      </c>
    </row>
    <row r="37" spans="1:17" ht="38.4" x14ac:dyDescent="0.55000000000000004">
      <c r="A37" s="7" t="s">
        <v>310</v>
      </c>
      <c r="B37" s="7" t="s">
        <v>311</v>
      </c>
      <c r="C37" s="1">
        <v>35188</v>
      </c>
      <c r="D37" s="1">
        <v>35188</v>
      </c>
      <c r="E37" s="1">
        <v>35188</v>
      </c>
      <c r="F37" s="1">
        <v>35188</v>
      </c>
      <c r="G37" s="1">
        <v>35188</v>
      </c>
      <c r="H37" s="1">
        <v>35188</v>
      </c>
      <c r="I37" s="1">
        <v>35188</v>
      </c>
      <c r="J37" s="1">
        <v>35188</v>
      </c>
      <c r="K37" s="1">
        <v>35188</v>
      </c>
      <c r="L37" s="1">
        <v>35188</v>
      </c>
      <c r="M37" s="1">
        <v>34927</v>
      </c>
      <c r="N37" s="1">
        <v>34910</v>
      </c>
      <c r="O37" s="1">
        <v>34910</v>
      </c>
      <c r="P37" s="1">
        <v>34910</v>
      </c>
      <c r="Q37" s="1">
        <v>34910</v>
      </c>
    </row>
    <row r="38" spans="1:17" x14ac:dyDescent="0.55000000000000004">
      <c r="A38" s="7" t="s">
        <v>312</v>
      </c>
      <c r="B38" s="7" t="s">
        <v>313</v>
      </c>
      <c r="C38" s="1">
        <v>93641</v>
      </c>
      <c r="D38" s="1">
        <v>97411</v>
      </c>
      <c r="E38" s="1">
        <v>105244</v>
      </c>
      <c r="F38" s="1">
        <v>111968</v>
      </c>
      <c r="G38" s="1">
        <v>117053</v>
      </c>
      <c r="H38" s="1">
        <v>119367</v>
      </c>
      <c r="I38" s="1">
        <v>134871</v>
      </c>
      <c r="J38" s="1">
        <v>153758</v>
      </c>
      <c r="K38" s="1">
        <v>174391</v>
      </c>
      <c r="L38" s="1">
        <v>198038</v>
      </c>
      <c r="M38" s="1">
        <v>222801</v>
      </c>
      <c r="N38" s="1">
        <v>245254</v>
      </c>
      <c r="O38" s="1">
        <v>262966</v>
      </c>
      <c r="P38" s="1">
        <v>298758</v>
      </c>
      <c r="Q38" s="1">
        <v>336066</v>
      </c>
    </row>
    <row r="39" spans="1:17" x14ac:dyDescent="0.55000000000000004">
      <c r="A39" s="7" t="s">
        <v>314</v>
      </c>
      <c r="B39" s="7" t="s">
        <v>315</v>
      </c>
      <c r="C39" s="23">
        <v>-623</v>
      </c>
      <c r="D39" s="23">
        <v>-646</v>
      </c>
      <c r="E39" s="23">
        <v>-680</v>
      </c>
      <c r="F39" s="23">
        <v>-699</v>
      </c>
      <c r="G39" s="23">
        <v>-715</v>
      </c>
      <c r="H39" s="23">
        <v>-755</v>
      </c>
      <c r="I39" s="23">
        <v>-796</v>
      </c>
      <c r="J39" s="23">
        <v>-861</v>
      </c>
      <c r="K39" s="23">
        <v>-885</v>
      </c>
      <c r="L39" s="23">
        <v>-1410</v>
      </c>
      <c r="M39" s="23">
        <v>-1415</v>
      </c>
      <c r="N39" s="23">
        <v>-1419</v>
      </c>
      <c r="O39" s="23">
        <v>-1259</v>
      </c>
      <c r="P39" s="23">
        <v>-1244</v>
      </c>
      <c r="Q39" s="23">
        <v>-1210</v>
      </c>
    </row>
    <row r="40" spans="1:17" ht="38.4" x14ac:dyDescent="0.55000000000000004">
      <c r="A40" s="30" t="s">
        <v>316</v>
      </c>
      <c r="B40" s="30" t="s">
        <v>317</v>
      </c>
      <c r="C40" s="25">
        <v>154855</v>
      </c>
      <c r="D40" s="25">
        <v>158601</v>
      </c>
      <c r="E40" s="25">
        <v>166401</v>
      </c>
      <c r="F40" s="25">
        <v>173105</v>
      </c>
      <c r="G40" s="25">
        <v>178174</v>
      </c>
      <c r="H40" s="25">
        <v>180449</v>
      </c>
      <c r="I40" s="25">
        <v>195912</v>
      </c>
      <c r="J40" s="25">
        <v>214734</v>
      </c>
      <c r="K40" s="25">
        <v>235342</v>
      </c>
      <c r="L40" s="25">
        <v>258464</v>
      </c>
      <c r="M40" s="25">
        <v>282962</v>
      </c>
      <c r="N40" s="25">
        <v>305395</v>
      </c>
      <c r="O40" s="25">
        <v>323267</v>
      </c>
      <c r="P40" s="25">
        <v>359073</v>
      </c>
      <c r="Q40" s="25">
        <v>396415</v>
      </c>
    </row>
    <row r="41" spans="1:17" ht="38.4" x14ac:dyDescent="0.55000000000000004">
      <c r="A41" s="30" t="s">
        <v>318</v>
      </c>
      <c r="B41" s="30" t="s">
        <v>319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ht="57.6" x14ac:dyDescent="0.55000000000000004">
      <c r="A42" s="7" t="s">
        <v>320</v>
      </c>
      <c r="B42" s="7" t="s">
        <v>321</v>
      </c>
      <c r="C42" s="23">
        <v>1586</v>
      </c>
      <c r="D42" s="23">
        <v>2829</v>
      </c>
      <c r="E42" s="23">
        <v>2334</v>
      </c>
      <c r="F42" s="23">
        <v>1995</v>
      </c>
      <c r="G42" s="23">
        <v>3544</v>
      </c>
      <c r="H42" s="23">
        <v>2994</v>
      </c>
      <c r="I42" s="23">
        <v>5200</v>
      </c>
      <c r="J42" s="23">
        <v>5036</v>
      </c>
      <c r="K42" s="23">
        <v>5850</v>
      </c>
      <c r="L42" s="23">
        <v>7440</v>
      </c>
      <c r="M42" s="23">
        <v>5508</v>
      </c>
      <c r="N42" s="23">
        <v>4758</v>
      </c>
      <c r="O42" s="23">
        <v>6579</v>
      </c>
      <c r="P42" s="23">
        <v>6471</v>
      </c>
      <c r="Q42" s="23">
        <v>5829</v>
      </c>
    </row>
    <row r="43" spans="1:17" ht="57.6" x14ac:dyDescent="0.55000000000000004">
      <c r="A43" s="7" t="s">
        <v>322</v>
      </c>
      <c r="B43" s="7" t="s">
        <v>323</v>
      </c>
      <c r="C43" s="23">
        <v>-9530</v>
      </c>
      <c r="D43" s="23">
        <v>-8507</v>
      </c>
      <c r="E43" s="23">
        <v>-12305</v>
      </c>
      <c r="F43" s="23">
        <v>-13754</v>
      </c>
      <c r="G43" s="23">
        <v>-8420</v>
      </c>
      <c r="H43" s="23">
        <v>85</v>
      </c>
      <c r="I43" s="23">
        <v>6816</v>
      </c>
      <c r="J43" s="23">
        <v>1293</v>
      </c>
      <c r="K43" s="23">
        <v>-1429</v>
      </c>
      <c r="L43" s="23">
        <v>-1998</v>
      </c>
      <c r="M43" s="23">
        <v>-1660</v>
      </c>
      <c r="N43" s="23">
        <v>-5831</v>
      </c>
      <c r="O43" s="23">
        <v>118</v>
      </c>
      <c r="P43" s="23">
        <v>10093</v>
      </c>
      <c r="Q43" s="23">
        <v>15656</v>
      </c>
    </row>
    <row r="44" spans="1:17" ht="57.6" x14ac:dyDescent="0.55000000000000004">
      <c r="A44" s="7" t="s">
        <v>324</v>
      </c>
      <c r="B44" s="7" t="s">
        <v>325</v>
      </c>
      <c r="C44" s="15" t="s">
        <v>69</v>
      </c>
      <c r="D44" s="15" t="s">
        <v>69</v>
      </c>
      <c r="E44" s="15" t="s">
        <v>69</v>
      </c>
      <c r="F44" s="15" t="s">
        <v>69</v>
      </c>
      <c r="G44" s="15" t="s">
        <v>69</v>
      </c>
      <c r="H44" s="23">
        <v>-1714</v>
      </c>
      <c r="I44" s="23">
        <v>1839</v>
      </c>
      <c r="J44" s="23">
        <v>-1370</v>
      </c>
      <c r="K44" s="23">
        <v>1568</v>
      </c>
      <c r="L44" s="23">
        <v>3787</v>
      </c>
      <c r="M44" s="23">
        <v>1083</v>
      </c>
      <c r="N44" s="23">
        <v>-1546</v>
      </c>
      <c r="O44" s="23">
        <v>5540</v>
      </c>
      <c r="P44" s="23">
        <v>5525</v>
      </c>
      <c r="Q44" s="23">
        <v>5597</v>
      </c>
    </row>
    <row r="45" spans="1:17" ht="57.6" x14ac:dyDescent="0.55000000000000004">
      <c r="A45" s="30" t="s">
        <v>326</v>
      </c>
      <c r="B45" s="30" t="s">
        <v>327</v>
      </c>
      <c r="C45" s="25">
        <v>-7944</v>
      </c>
      <c r="D45" s="25">
        <v>-5678</v>
      </c>
      <c r="E45" s="25">
        <v>-9970</v>
      </c>
      <c r="F45" s="25">
        <v>-11758</v>
      </c>
      <c r="G45" s="25">
        <v>-4876</v>
      </c>
      <c r="H45" s="25">
        <v>1365</v>
      </c>
      <c r="I45" s="25">
        <v>13856</v>
      </c>
      <c r="J45" s="25">
        <v>4959</v>
      </c>
      <c r="K45" s="25">
        <v>5988</v>
      </c>
      <c r="L45" s="25">
        <v>9229</v>
      </c>
      <c r="M45" s="25">
        <v>4932</v>
      </c>
      <c r="N45" s="25">
        <v>-2620</v>
      </c>
      <c r="O45" s="25">
        <v>12237</v>
      </c>
      <c r="P45" s="25">
        <v>22090</v>
      </c>
      <c r="Q45" s="25">
        <v>27084</v>
      </c>
    </row>
    <row r="46" spans="1:17" ht="38.4" x14ac:dyDescent="0.55000000000000004">
      <c r="A46" s="7" t="s">
        <v>328</v>
      </c>
      <c r="B46" s="7" t="s">
        <v>329</v>
      </c>
      <c r="C46" s="23">
        <v>395</v>
      </c>
      <c r="D46" s="23">
        <v>215</v>
      </c>
      <c r="E46" s="23">
        <v>222</v>
      </c>
      <c r="F46" s="23">
        <v>221</v>
      </c>
      <c r="G46" s="23">
        <v>131</v>
      </c>
      <c r="H46" s="23">
        <v>180</v>
      </c>
      <c r="I46" s="23">
        <v>248</v>
      </c>
      <c r="J46" s="23">
        <v>277</v>
      </c>
      <c r="K46" s="23">
        <v>297</v>
      </c>
      <c r="L46" s="23">
        <v>366</v>
      </c>
      <c r="M46" s="23">
        <v>47</v>
      </c>
      <c r="N46" s="15" t="s">
        <v>69</v>
      </c>
      <c r="O46" s="15" t="s">
        <v>69</v>
      </c>
      <c r="P46" s="24" t="s">
        <v>107</v>
      </c>
      <c r="Q46" s="24" t="s">
        <v>107</v>
      </c>
    </row>
    <row r="47" spans="1:17" x14ac:dyDescent="0.55000000000000004">
      <c r="A47" s="30" t="s">
        <v>36</v>
      </c>
      <c r="B47" s="30" t="s">
        <v>37</v>
      </c>
      <c r="C47" s="25">
        <v>147306</v>
      </c>
      <c r="D47" s="25">
        <v>153139</v>
      </c>
      <c r="E47" s="25">
        <v>156653</v>
      </c>
      <c r="F47" s="25">
        <v>161568</v>
      </c>
      <c r="G47" s="25">
        <v>173429</v>
      </c>
      <c r="H47" s="25">
        <v>181994</v>
      </c>
      <c r="I47" s="25">
        <v>210017</v>
      </c>
      <c r="J47" s="25">
        <v>219971</v>
      </c>
      <c r="K47" s="25">
        <v>241629</v>
      </c>
      <c r="L47" s="25">
        <v>268060</v>
      </c>
      <c r="M47" s="25">
        <v>287941</v>
      </c>
      <c r="N47" s="25">
        <v>302775</v>
      </c>
      <c r="O47" s="25">
        <v>335504</v>
      </c>
      <c r="P47" s="25">
        <v>381164</v>
      </c>
      <c r="Q47" s="25">
        <v>423499</v>
      </c>
    </row>
    <row r="48" spans="1:17" ht="38.4" x14ac:dyDescent="0.55000000000000004">
      <c r="A48" s="30" t="s">
        <v>330</v>
      </c>
      <c r="B48" s="30" t="s">
        <v>331</v>
      </c>
      <c r="C48" s="25">
        <v>281155</v>
      </c>
      <c r="D48" s="25">
        <v>284104</v>
      </c>
      <c r="E48" s="25">
        <v>284843</v>
      </c>
      <c r="F48" s="25">
        <v>290840</v>
      </c>
      <c r="G48" s="25">
        <v>300259</v>
      </c>
      <c r="H48" s="25">
        <v>340715</v>
      </c>
      <c r="I48" s="25">
        <v>339832</v>
      </c>
      <c r="J48" s="25">
        <v>349798</v>
      </c>
      <c r="K48" s="25">
        <v>375354</v>
      </c>
      <c r="L48" s="25">
        <v>418548</v>
      </c>
      <c r="M48" s="25">
        <v>437190</v>
      </c>
      <c r="N48" s="25">
        <v>437618</v>
      </c>
      <c r="O48" s="25">
        <v>497459</v>
      </c>
      <c r="P48" s="25">
        <v>560528</v>
      </c>
      <c r="Q48" s="25">
        <v>618869</v>
      </c>
    </row>
    <row r="49" spans="3:17" x14ac:dyDescent="0.55000000000000004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3:17" x14ac:dyDescent="0.55000000000000004"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</row>
  </sheetData>
  <phoneticPr fontId="2"/>
  <pageMargins left="0.7" right="0.7" top="0.75" bottom="0.75" header="0.3" footer="0.3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5"/>
  <sheetViews>
    <sheetView zoomScale="70" zoomScaleNormal="70" workbookViewId="0">
      <selection sqref="A1:N1"/>
    </sheetView>
  </sheetViews>
  <sheetFormatPr defaultRowHeight="19.2" x14ac:dyDescent="0.55000000000000004"/>
  <cols>
    <col min="1" max="2" width="19.5" style="7" customWidth="1"/>
    <col min="3" max="3" width="10.5" hidden="1" customWidth="1"/>
    <col min="4" max="6" width="9.5" hidden="1" customWidth="1"/>
    <col min="7" max="17" width="9.5" customWidth="1"/>
  </cols>
  <sheetData>
    <row r="1" spans="1:17" ht="20.25" customHeight="1" x14ac:dyDescent="0.55000000000000004">
      <c r="A1" s="131" t="s">
        <v>419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88"/>
      <c r="P1" s="88"/>
      <c r="Q1" s="88"/>
    </row>
    <row r="2" spans="1:17" x14ac:dyDescent="0.55000000000000004">
      <c r="A2" s="20"/>
      <c r="B2" s="20"/>
      <c r="C2" s="10"/>
      <c r="D2" s="10"/>
    </row>
    <row r="3" spans="1:17" ht="38.4" x14ac:dyDescent="0.55000000000000004">
      <c r="A3" s="20" t="s">
        <v>420</v>
      </c>
      <c r="B3" s="20" t="s">
        <v>421</v>
      </c>
      <c r="C3" s="10"/>
      <c r="D3" s="10"/>
      <c r="M3" s="23"/>
      <c r="N3" t="s">
        <v>2</v>
      </c>
    </row>
    <row r="4" spans="1:17" x14ac:dyDescent="0.55000000000000004">
      <c r="A4" s="29"/>
      <c r="B4" s="29"/>
      <c r="C4" s="19">
        <v>2009</v>
      </c>
      <c r="D4" s="19">
        <v>2010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62</v>
      </c>
    </row>
    <row r="5" spans="1:17" ht="38.4" x14ac:dyDescent="0.55000000000000004">
      <c r="A5" s="29" t="s">
        <v>404</v>
      </c>
      <c r="B5" s="29" t="s">
        <v>405</v>
      </c>
      <c r="C5" s="15">
        <v>15221</v>
      </c>
      <c r="D5" s="15">
        <v>9588</v>
      </c>
      <c r="E5" s="15">
        <v>14533</v>
      </c>
      <c r="F5" s="15">
        <v>18092</v>
      </c>
      <c r="G5" s="15">
        <v>12217</v>
      </c>
      <c r="H5" s="15">
        <v>13685</v>
      </c>
      <c r="I5" s="15">
        <v>26803</v>
      </c>
      <c r="J5" s="15">
        <v>34021</v>
      </c>
      <c r="K5" s="15">
        <v>36113</v>
      </c>
      <c r="L5" s="15">
        <v>41775</v>
      </c>
      <c r="M5" s="15">
        <v>44652</v>
      </c>
      <c r="N5" s="15">
        <v>43113</v>
      </c>
      <c r="O5" s="15">
        <v>49817</v>
      </c>
      <c r="P5" s="15">
        <v>65947</v>
      </c>
      <c r="Q5" s="15">
        <v>70832</v>
      </c>
    </row>
    <row r="6" spans="1:17" ht="38.4" x14ac:dyDescent="0.55000000000000004">
      <c r="A6" s="65" t="s">
        <v>422</v>
      </c>
      <c r="B6" s="7" t="s">
        <v>423</v>
      </c>
      <c r="C6" s="15">
        <v>8503</v>
      </c>
      <c r="D6" s="15">
        <v>8301</v>
      </c>
      <c r="E6" s="15">
        <v>7924</v>
      </c>
      <c r="F6" s="15">
        <v>7969</v>
      </c>
      <c r="G6" s="15">
        <v>7909</v>
      </c>
      <c r="H6" s="15">
        <v>8050</v>
      </c>
      <c r="I6" s="15">
        <v>7951</v>
      </c>
      <c r="J6" s="15">
        <v>9425</v>
      </c>
      <c r="K6" s="15">
        <v>9546</v>
      </c>
      <c r="L6" s="15">
        <v>10591</v>
      </c>
      <c r="M6" s="15">
        <v>11506</v>
      </c>
      <c r="N6" s="15">
        <v>13256</v>
      </c>
      <c r="O6" s="15">
        <v>15536</v>
      </c>
      <c r="P6" s="15">
        <v>16205</v>
      </c>
      <c r="Q6" s="15">
        <v>17524</v>
      </c>
    </row>
    <row r="7" spans="1:17" ht="38.4" x14ac:dyDescent="0.55000000000000004">
      <c r="A7" s="34" t="s">
        <v>379</v>
      </c>
      <c r="B7" s="120" t="s">
        <v>553</v>
      </c>
      <c r="C7" s="26"/>
      <c r="D7" s="26"/>
      <c r="E7" s="15"/>
      <c r="F7" s="15" t="s">
        <v>69</v>
      </c>
      <c r="G7" s="15" t="s">
        <v>69</v>
      </c>
      <c r="H7" s="15" t="s">
        <v>69</v>
      </c>
      <c r="I7" s="15" t="s">
        <v>69</v>
      </c>
      <c r="J7" s="15" t="s">
        <v>69</v>
      </c>
      <c r="K7" s="15" t="s">
        <v>69</v>
      </c>
      <c r="L7" s="15" t="s">
        <v>69</v>
      </c>
      <c r="M7" s="15" t="s">
        <v>69</v>
      </c>
      <c r="N7" s="15" t="s">
        <v>69</v>
      </c>
      <c r="O7" s="15" t="s">
        <v>69</v>
      </c>
      <c r="P7" s="15" t="s">
        <v>69</v>
      </c>
      <c r="Q7" s="15">
        <v>613</v>
      </c>
    </row>
    <row r="8" spans="1:17" ht="38.4" x14ac:dyDescent="0.55000000000000004">
      <c r="A8" s="34" t="s">
        <v>380</v>
      </c>
      <c r="B8" s="120" t="s">
        <v>554</v>
      </c>
      <c r="C8" s="26"/>
      <c r="D8" s="26"/>
      <c r="E8" s="15"/>
      <c r="F8" s="15" t="s">
        <v>69</v>
      </c>
      <c r="G8" s="15" t="s">
        <v>69</v>
      </c>
      <c r="H8" s="15" t="s">
        <v>69</v>
      </c>
      <c r="I8" s="15" t="s">
        <v>69</v>
      </c>
      <c r="J8" s="15" t="s">
        <v>69</v>
      </c>
      <c r="K8" s="15" t="s">
        <v>69</v>
      </c>
      <c r="L8" s="15" t="s">
        <v>69</v>
      </c>
      <c r="M8" s="15" t="s">
        <v>69</v>
      </c>
      <c r="N8" s="15" t="s">
        <v>69</v>
      </c>
      <c r="O8" s="15" t="s">
        <v>69</v>
      </c>
      <c r="P8" s="15" t="s">
        <v>69</v>
      </c>
      <c r="Q8" s="15">
        <v>351</v>
      </c>
    </row>
    <row r="9" spans="1:17" x14ac:dyDescent="0.55000000000000004">
      <c r="A9" s="65" t="s">
        <v>424</v>
      </c>
      <c r="C9" s="15"/>
      <c r="D9" s="15"/>
      <c r="E9" s="15"/>
      <c r="F9" s="15" t="s">
        <v>69</v>
      </c>
      <c r="G9" s="15" t="s">
        <v>69</v>
      </c>
      <c r="H9" s="15" t="s">
        <v>69</v>
      </c>
      <c r="I9" s="15" t="s">
        <v>69</v>
      </c>
      <c r="J9" s="15" t="s">
        <v>69</v>
      </c>
      <c r="K9" s="15" t="s">
        <v>69</v>
      </c>
      <c r="L9" s="15" t="s">
        <v>69</v>
      </c>
      <c r="M9" s="15" t="s">
        <v>69</v>
      </c>
      <c r="N9" s="15" t="s">
        <v>69</v>
      </c>
      <c r="O9" s="15" t="s">
        <v>69</v>
      </c>
      <c r="P9" s="15" t="s">
        <v>69</v>
      </c>
      <c r="Q9" s="15">
        <v>-901</v>
      </c>
    </row>
    <row r="10" spans="1:17" x14ac:dyDescent="0.55000000000000004">
      <c r="A10" s="7" t="s">
        <v>425</v>
      </c>
      <c r="B10" s="7" t="s">
        <v>384</v>
      </c>
      <c r="C10" s="16" t="s">
        <v>69</v>
      </c>
      <c r="D10" s="16" t="s">
        <v>69</v>
      </c>
      <c r="E10" s="16" t="s">
        <v>69</v>
      </c>
      <c r="F10" s="15" t="s">
        <v>107</v>
      </c>
      <c r="G10" s="15">
        <v>1009</v>
      </c>
      <c r="H10" s="15">
        <v>263</v>
      </c>
      <c r="I10" s="15" t="s">
        <v>69</v>
      </c>
      <c r="J10" s="15" t="s">
        <v>69</v>
      </c>
      <c r="K10" s="15">
        <v>780</v>
      </c>
      <c r="L10" s="15" t="s">
        <v>69</v>
      </c>
      <c r="M10" s="15">
        <v>195</v>
      </c>
      <c r="N10" s="15" t="s">
        <v>69</v>
      </c>
      <c r="O10" s="15">
        <v>148</v>
      </c>
      <c r="P10" s="15" t="s">
        <v>107</v>
      </c>
      <c r="Q10" s="15" t="s">
        <v>107</v>
      </c>
    </row>
    <row r="11" spans="1:17" x14ac:dyDescent="0.55000000000000004">
      <c r="A11" s="7" t="s">
        <v>381</v>
      </c>
      <c r="B11" s="7" t="s">
        <v>382</v>
      </c>
      <c r="C11" s="16"/>
      <c r="D11" s="16"/>
      <c r="E11" s="16"/>
      <c r="F11" s="15" t="s">
        <v>69</v>
      </c>
      <c r="G11" s="15" t="s">
        <v>69</v>
      </c>
      <c r="H11" s="15" t="s">
        <v>69</v>
      </c>
      <c r="I11" s="15" t="s">
        <v>69</v>
      </c>
      <c r="J11" s="15" t="s">
        <v>69</v>
      </c>
      <c r="K11" s="15" t="s">
        <v>69</v>
      </c>
      <c r="L11" s="15" t="s">
        <v>69</v>
      </c>
      <c r="M11" s="15" t="s">
        <v>69</v>
      </c>
      <c r="N11" s="15" t="s">
        <v>69</v>
      </c>
      <c r="O11" s="15" t="s">
        <v>69</v>
      </c>
      <c r="P11" s="15">
        <v>549</v>
      </c>
      <c r="Q11" s="15" t="s">
        <v>107</v>
      </c>
    </row>
    <row r="12" spans="1:17" ht="57.6" x14ac:dyDescent="0.55000000000000004">
      <c r="A12" s="7" t="s">
        <v>426</v>
      </c>
      <c r="B12" s="7" t="s">
        <v>427</v>
      </c>
      <c r="C12" s="15">
        <v>263</v>
      </c>
      <c r="D12" s="15">
        <v>165</v>
      </c>
      <c r="E12" s="15">
        <v>-140</v>
      </c>
      <c r="F12" s="15">
        <v>451</v>
      </c>
      <c r="G12" s="15">
        <v>-312</v>
      </c>
      <c r="H12" s="15">
        <v>308</v>
      </c>
      <c r="I12" s="15">
        <v>-217</v>
      </c>
      <c r="J12" s="15">
        <v>21</v>
      </c>
      <c r="K12" s="15">
        <v>144</v>
      </c>
      <c r="L12" s="15">
        <v>133</v>
      </c>
      <c r="M12" s="15">
        <v>226</v>
      </c>
      <c r="N12" s="15">
        <v>183</v>
      </c>
      <c r="O12" s="15">
        <v>241</v>
      </c>
      <c r="P12" s="15">
        <v>-135</v>
      </c>
      <c r="Q12" s="15">
        <v>-104</v>
      </c>
    </row>
    <row r="13" spans="1:17" ht="57.6" x14ac:dyDescent="0.55000000000000004">
      <c r="A13" s="7" t="s">
        <v>428</v>
      </c>
      <c r="B13" s="7" t="s">
        <v>429</v>
      </c>
      <c r="C13" s="15">
        <v>-747</v>
      </c>
      <c r="D13" s="15">
        <v>265</v>
      </c>
      <c r="E13" s="15">
        <v>433</v>
      </c>
      <c r="F13" s="15">
        <v>95</v>
      </c>
      <c r="G13" s="15">
        <v>-449</v>
      </c>
      <c r="H13" s="15">
        <v>1145</v>
      </c>
      <c r="I13" s="15">
        <v>467</v>
      </c>
      <c r="J13" s="15">
        <v>847</v>
      </c>
      <c r="K13" s="15">
        <v>103</v>
      </c>
      <c r="L13" s="15">
        <v>553</v>
      </c>
      <c r="M13" s="15">
        <v>349</v>
      </c>
      <c r="N13" s="15">
        <v>351</v>
      </c>
      <c r="O13" s="15">
        <v>1928</v>
      </c>
      <c r="P13" s="15">
        <v>96</v>
      </c>
      <c r="Q13" s="15">
        <v>1503</v>
      </c>
    </row>
    <row r="14" spans="1:17" ht="57.6" x14ac:dyDescent="0.55000000000000004">
      <c r="A14" s="7" t="s">
        <v>430</v>
      </c>
      <c r="B14" s="7" t="s">
        <v>431</v>
      </c>
      <c r="C14" s="15">
        <v>-13</v>
      </c>
      <c r="D14" s="15">
        <v>-126</v>
      </c>
      <c r="E14" s="15">
        <v>11</v>
      </c>
      <c r="F14" s="15">
        <v>10</v>
      </c>
      <c r="G14" s="15">
        <v>-15</v>
      </c>
      <c r="H14" s="15">
        <v>74</v>
      </c>
      <c r="I14" s="15">
        <v>44</v>
      </c>
      <c r="J14" s="15">
        <v>-20</v>
      </c>
      <c r="K14" s="15">
        <v>-5</v>
      </c>
      <c r="L14" s="15">
        <v>-21</v>
      </c>
      <c r="M14" s="15">
        <v>25</v>
      </c>
      <c r="N14" s="15">
        <v>-10</v>
      </c>
      <c r="O14" s="15">
        <v>19</v>
      </c>
      <c r="P14" s="15">
        <v>59</v>
      </c>
      <c r="Q14" s="15">
        <v>-6</v>
      </c>
    </row>
    <row r="15" spans="1:17" ht="57.6" x14ac:dyDescent="0.55000000000000004">
      <c r="A15" s="7" t="s">
        <v>432</v>
      </c>
      <c r="B15" s="7" t="s">
        <v>433</v>
      </c>
      <c r="C15" s="15">
        <v>-570</v>
      </c>
      <c r="D15" s="15">
        <v>-1059</v>
      </c>
      <c r="E15" s="15">
        <v>-583</v>
      </c>
      <c r="F15" s="15">
        <v>-559</v>
      </c>
      <c r="G15" s="15">
        <v>-789</v>
      </c>
      <c r="H15" s="15" t="s">
        <v>69</v>
      </c>
      <c r="I15" s="15" t="s">
        <v>69</v>
      </c>
      <c r="J15" s="15" t="s">
        <v>69</v>
      </c>
      <c r="K15" s="15" t="s">
        <v>69</v>
      </c>
      <c r="L15" s="15" t="s">
        <v>69</v>
      </c>
      <c r="M15" s="15" t="s">
        <v>69</v>
      </c>
      <c r="N15" s="15" t="s">
        <v>69</v>
      </c>
      <c r="O15" s="15" t="s">
        <v>69</v>
      </c>
      <c r="P15" s="15" t="s">
        <v>107</v>
      </c>
      <c r="Q15" s="15" t="s">
        <v>107</v>
      </c>
    </row>
    <row r="16" spans="1:17" ht="63" customHeight="1" x14ac:dyDescent="0.55000000000000004">
      <c r="A16" s="7" t="s">
        <v>434</v>
      </c>
      <c r="B16" s="7" t="s">
        <v>435</v>
      </c>
      <c r="C16" s="15" t="s">
        <v>69</v>
      </c>
      <c r="D16" s="15" t="s">
        <v>69</v>
      </c>
      <c r="E16" s="15" t="s">
        <v>69</v>
      </c>
      <c r="F16" s="15" t="s">
        <v>69</v>
      </c>
      <c r="G16" s="15" t="s">
        <v>69</v>
      </c>
      <c r="H16" s="15">
        <v>-256</v>
      </c>
      <c r="I16" s="15">
        <v>-799</v>
      </c>
      <c r="J16" s="15">
        <v>-1716</v>
      </c>
      <c r="K16" s="15">
        <v>1189</v>
      </c>
      <c r="L16" s="15">
        <v>1895</v>
      </c>
      <c r="M16" s="15">
        <v>-1411</v>
      </c>
      <c r="N16" s="15" t="s">
        <v>69</v>
      </c>
      <c r="O16" s="15" t="s">
        <v>69</v>
      </c>
      <c r="P16" s="15" t="s">
        <v>107</v>
      </c>
      <c r="Q16" s="15" t="s">
        <v>107</v>
      </c>
    </row>
    <row r="17" spans="1:17" ht="63" customHeight="1" x14ac:dyDescent="0.55000000000000004">
      <c r="A17" s="7" t="s">
        <v>436</v>
      </c>
      <c r="B17" s="7" t="s">
        <v>437</v>
      </c>
      <c r="C17" s="15"/>
      <c r="D17" s="15"/>
      <c r="E17" s="15" t="s">
        <v>69</v>
      </c>
      <c r="F17" s="15" t="s">
        <v>69</v>
      </c>
      <c r="G17" s="15" t="s">
        <v>69</v>
      </c>
      <c r="H17" s="15" t="s">
        <v>69</v>
      </c>
      <c r="I17" s="15" t="s">
        <v>69</v>
      </c>
      <c r="J17" s="15" t="s">
        <v>69</v>
      </c>
      <c r="K17" s="15" t="s">
        <v>69</v>
      </c>
      <c r="L17" s="15" t="s">
        <v>69</v>
      </c>
      <c r="M17" s="15" t="s">
        <v>69</v>
      </c>
      <c r="N17" s="15">
        <v>-3255</v>
      </c>
      <c r="O17" s="15">
        <v>314</v>
      </c>
      <c r="P17" s="15">
        <v>-134</v>
      </c>
      <c r="Q17" s="15">
        <v>-17</v>
      </c>
    </row>
    <row r="18" spans="1:17" ht="96" x14ac:dyDescent="0.55000000000000004">
      <c r="A18" s="7" t="s">
        <v>438</v>
      </c>
      <c r="B18" s="7" t="s">
        <v>439</v>
      </c>
      <c r="C18" s="15">
        <v>-1450</v>
      </c>
      <c r="D18" s="15" t="s">
        <v>69</v>
      </c>
      <c r="E18" s="15" t="s">
        <v>69</v>
      </c>
      <c r="F18" s="15" t="s">
        <v>69</v>
      </c>
      <c r="G18" s="15" t="s">
        <v>69</v>
      </c>
      <c r="H18" s="15">
        <v>-3012</v>
      </c>
      <c r="I18" s="15" t="s">
        <v>69</v>
      </c>
      <c r="J18" s="15" t="s">
        <v>69</v>
      </c>
      <c r="K18" s="15" t="s">
        <v>69</v>
      </c>
      <c r="L18" s="15" t="s">
        <v>69</v>
      </c>
      <c r="M18" s="15" t="s">
        <v>69</v>
      </c>
      <c r="N18" s="15" t="s">
        <v>69</v>
      </c>
      <c r="O18" s="15" t="s">
        <v>69</v>
      </c>
      <c r="P18" s="15" t="s">
        <v>107</v>
      </c>
      <c r="Q18" s="15" t="s">
        <v>107</v>
      </c>
    </row>
    <row r="19" spans="1:17" ht="38.4" x14ac:dyDescent="0.55000000000000004">
      <c r="A19" s="7" t="s">
        <v>440</v>
      </c>
      <c r="B19" s="7" t="s">
        <v>441</v>
      </c>
      <c r="C19" s="15">
        <v>-396</v>
      </c>
      <c r="D19" s="15">
        <v>-216</v>
      </c>
      <c r="E19" s="15">
        <v>-282</v>
      </c>
      <c r="F19" s="15">
        <v>-316</v>
      </c>
      <c r="G19" s="15">
        <v>-307</v>
      </c>
      <c r="H19" s="15">
        <v>-370</v>
      </c>
      <c r="I19" s="15">
        <v>-386</v>
      </c>
      <c r="J19" s="15">
        <v>-396</v>
      </c>
      <c r="K19" s="15">
        <v>-435</v>
      </c>
      <c r="L19" s="15">
        <v>-587</v>
      </c>
      <c r="M19" s="15">
        <v>-523</v>
      </c>
      <c r="N19" s="15">
        <v>-1373</v>
      </c>
      <c r="O19" s="15">
        <v>-552</v>
      </c>
      <c r="P19" s="15">
        <v>-515</v>
      </c>
      <c r="Q19" s="15">
        <v>-804</v>
      </c>
    </row>
    <row r="20" spans="1:17" x14ac:dyDescent="0.55000000000000004">
      <c r="A20" s="7" t="s">
        <v>177</v>
      </c>
      <c r="B20" s="7" t="s">
        <v>355</v>
      </c>
      <c r="C20" s="15">
        <v>523</v>
      </c>
      <c r="D20" s="15">
        <v>612</v>
      </c>
      <c r="E20" s="15">
        <v>451</v>
      </c>
      <c r="F20" s="15">
        <v>426</v>
      </c>
      <c r="G20" s="15">
        <v>355</v>
      </c>
      <c r="H20" s="15">
        <v>389</v>
      </c>
      <c r="I20" s="15">
        <v>224</v>
      </c>
      <c r="J20" s="15">
        <v>182</v>
      </c>
      <c r="K20" s="15">
        <v>138</v>
      </c>
      <c r="L20" s="15">
        <v>139</v>
      </c>
      <c r="M20" s="15">
        <v>119</v>
      </c>
      <c r="N20" s="15">
        <v>91</v>
      </c>
      <c r="O20" s="15">
        <v>180</v>
      </c>
      <c r="P20" s="15">
        <v>188</v>
      </c>
      <c r="Q20" s="15">
        <v>281</v>
      </c>
    </row>
    <row r="21" spans="1:17" x14ac:dyDescent="0.55000000000000004">
      <c r="A21" s="7" t="s">
        <v>442</v>
      </c>
      <c r="B21" s="7" t="s">
        <v>359</v>
      </c>
      <c r="C21" s="15"/>
      <c r="D21" s="15"/>
      <c r="E21" s="15" t="s">
        <v>69</v>
      </c>
      <c r="F21" s="15" t="s">
        <v>69</v>
      </c>
      <c r="G21" s="15" t="s">
        <v>69</v>
      </c>
      <c r="H21" s="15" t="s">
        <v>69</v>
      </c>
      <c r="I21" s="15" t="s">
        <v>69</v>
      </c>
      <c r="J21" s="15" t="s">
        <v>69</v>
      </c>
      <c r="K21" s="15" t="s">
        <v>69</v>
      </c>
      <c r="L21" s="15" t="s">
        <v>69</v>
      </c>
      <c r="M21" s="15" t="s">
        <v>69</v>
      </c>
      <c r="N21" s="15" t="s">
        <v>69</v>
      </c>
      <c r="O21" s="15">
        <v>2272</v>
      </c>
      <c r="P21" s="15">
        <v>948</v>
      </c>
      <c r="Q21" s="15" t="s">
        <v>107</v>
      </c>
    </row>
    <row r="22" spans="1:17" x14ac:dyDescent="0.55000000000000004">
      <c r="A22" s="7" t="s">
        <v>443</v>
      </c>
      <c r="B22" s="7" t="s">
        <v>444</v>
      </c>
      <c r="C22" s="15" t="s">
        <v>69</v>
      </c>
      <c r="D22" s="15" t="s">
        <v>69</v>
      </c>
      <c r="E22" s="15" t="s">
        <v>69</v>
      </c>
      <c r="F22" s="15" t="s">
        <v>69</v>
      </c>
      <c r="G22" s="15" t="s">
        <v>69</v>
      </c>
      <c r="H22" s="15" t="s">
        <v>69</v>
      </c>
      <c r="I22" s="15">
        <v>79</v>
      </c>
      <c r="J22" s="15" t="s">
        <v>69</v>
      </c>
      <c r="K22" s="15" t="s">
        <v>69</v>
      </c>
      <c r="L22" s="15" t="s">
        <v>69</v>
      </c>
      <c r="M22" s="15" t="s">
        <v>69</v>
      </c>
      <c r="N22" s="15" t="s">
        <v>69</v>
      </c>
      <c r="O22" s="15" t="s">
        <v>69</v>
      </c>
      <c r="P22" s="15" t="s">
        <v>107</v>
      </c>
      <c r="Q22" s="15" t="s">
        <v>107</v>
      </c>
    </row>
    <row r="23" spans="1:17" ht="38.4" x14ac:dyDescent="0.55000000000000004">
      <c r="A23" s="7" t="s">
        <v>445</v>
      </c>
      <c r="B23" s="7" t="s">
        <v>446</v>
      </c>
      <c r="C23" s="15">
        <v>8</v>
      </c>
      <c r="D23" s="15">
        <v>15</v>
      </c>
      <c r="E23" s="15">
        <v>42</v>
      </c>
      <c r="F23" s="15">
        <v>3</v>
      </c>
      <c r="G23" s="15">
        <v>-104</v>
      </c>
      <c r="H23" s="15">
        <v>-39</v>
      </c>
      <c r="I23" s="15">
        <v>-134</v>
      </c>
      <c r="J23" s="15">
        <v>29</v>
      </c>
      <c r="K23" s="15">
        <v>-2</v>
      </c>
      <c r="L23" s="15">
        <v>22</v>
      </c>
      <c r="M23" s="15">
        <v>-10</v>
      </c>
      <c r="N23" s="15">
        <v>7</v>
      </c>
      <c r="O23" s="15">
        <v>-18</v>
      </c>
      <c r="P23" s="15">
        <v>-1062</v>
      </c>
      <c r="Q23" s="15">
        <v>-1043</v>
      </c>
    </row>
    <row r="24" spans="1:17" ht="57.6" x14ac:dyDescent="0.55000000000000004">
      <c r="A24" s="7" t="s">
        <v>447</v>
      </c>
      <c r="B24" s="7" t="s">
        <v>448</v>
      </c>
      <c r="C24" s="15">
        <v>1308</v>
      </c>
      <c r="D24" s="15">
        <v>-6</v>
      </c>
      <c r="E24" s="15">
        <v>92</v>
      </c>
      <c r="F24" s="15">
        <v>158</v>
      </c>
      <c r="G24" s="15">
        <v>151</v>
      </c>
      <c r="H24" s="15">
        <v>3</v>
      </c>
      <c r="I24" s="15">
        <v>-8</v>
      </c>
      <c r="J24" s="15">
        <v>273</v>
      </c>
      <c r="K24" s="15" t="s">
        <v>69</v>
      </c>
      <c r="L24" s="15">
        <v>66</v>
      </c>
      <c r="M24" s="15">
        <v>247</v>
      </c>
      <c r="N24" s="15">
        <v>-33</v>
      </c>
      <c r="O24" s="15">
        <v>-277</v>
      </c>
      <c r="P24" s="15">
        <v>-133</v>
      </c>
      <c r="Q24" s="15">
        <v>-100</v>
      </c>
    </row>
    <row r="25" spans="1:17" ht="57.6" x14ac:dyDescent="0.55000000000000004">
      <c r="A25" s="7" t="s">
        <v>449</v>
      </c>
      <c r="B25" s="7" t="s">
        <v>450</v>
      </c>
      <c r="C25" s="15"/>
      <c r="D25" s="15"/>
      <c r="E25" s="15" t="s">
        <v>69</v>
      </c>
      <c r="F25" s="15" t="s">
        <v>107</v>
      </c>
      <c r="G25" s="15" t="s">
        <v>69</v>
      </c>
      <c r="H25" s="15" t="s">
        <v>69</v>
      </c>
      <c r="I25" s="15" t="s">
        <v>69</v>
      </c>
      <c r="J25" s="15" t="s">
        <v>69</v>
      </c>
      <c r="K25" s="15" t="s">
        <v>69</v>
      </c>
      <c r="L25" s="15" t="s">
        <v>69</v>
      </c>
      <c r="M25" s="15" t="s">
        <v>69</v>
      </c>
      <c r="N25" s="15" t="s">
        <v>69</v>
      </c>
      <c r="O25" s="15">
        <v>-1463</v>
      </c>
      <c r="P25" s="15">
        <v>-812</v>
      </c>
      <c r="Q25" s="15" t="s">
        <v>107</v>
      </c>
    </row>
    <row r="26" spans="1:17" ht="57.6" x14ac:dyDescent="0.55000000000000004">
      <c r="A26" s="7" t="s">
        <v>451</v>
      </c>
      <c r="B26" s="7" t="s">
        <v>452</v>
      </c>
      <c r="C26" s="15"/>
      <c r="D26" s="15"/>
      <c r="E26" s="15"/>
      <c r="F26" s="15" t="s">
        <v>107</v>
      </c>
      <c r="G26" s="15" t="s">
        <v>107</v>
      </c>
      <c r="H26" s="15" t="s">
        <v>107</v>
      </c>
      <c r="I26" s="15" t="s">
        <v>69</v>
      </c>
      <c r="J26" s="15" t="s">
        <v>69</v>
      </c>
      <c r="K26" s="15" t="s">
        <v>69</v>
      </c>
      <c r="L26" s="15" t="s">
        <v>69</v>
      </c>
      <c r="M26" s="15" t="s">
        <v>69</v>
      </c>
      <c r="N26" s="15" t="s">
        <v>69</v>
      </c>
      <c r="O26" s="15" t="s">
        <v>69</v>
      </c>
      <c r="P26" s="15">
        <v>-2</v>
      </c>
      <c r="Q26" s="15" t="s">
        <v>107</v>
      </c>
    </row>
    <row r="27" spans="1:17" ht="76.8" x14ac:dyDescent="0.55000000000000004">
      <c r="A27" s="7" t="s">
        <v>453</v>
      </c>
      <c r="B27" s="7" t="s">
        <v>454</v>
      </c>
      <c r="C27" s="15">
        <v>244</v>
      </c>
      <c r="D27" s="15">
        <v>234</v>
      </c>
      <c r="E27" s="15">
        <v>394</v>
      </c>
      <c r="F27" s="15">
        <v>400</v>
      </c>
      <c r="G27" s="15">
        <v>93</v>
      </c>
      <c r="H27" s="15">
        <v>-8562</v>
      </c>
      <c r="I27" s="15">
        <v>137</v>
      </c>
      <c r="J27" s="15">
        <v>172</v>
      </c>
      <c r="K27" s="15">
        <v>144</v>
      </c>
      <c r="L27" s="15">
        <v>29</v>
      </c>
      <c r="M27" s="15">
        <v>367</v>
      </c>
      <c r="N27" s="15">
        <v>-410</v>
      </c>
      <c r="O27" s="15">
        <v>153</v>
      </c>
      <c r="P27" s="15">
        <v>30</v>
      </c>
      <c r="Q27" s="15">
        <v>86</v>
      </c>
    </row>
    <row r="28" spans="1:17" ht="38.4" x14ac:dyDescent="0.55000000000000004">
      <c r="A28" s="7" t="s">
        <v>455</v>
      </c>
      <c r="B28" s="7" t="s">
        <v>456</v>
      </c>
      <c r="C28" s="15">
        <v>3730</v>
      </c>
      <c r="D28" s="15">
        <v>-3138</v>
      </c>
      <c r="E28" s="15">
        <v>1167</v>
      </c>
      <c r="F28" s="15">
        <v>-6723</v>
      </c>
      <c r="G28" s="15">
        <v>-1159</v>
      </c>
      <c r="H28" s="15">
        <v>-22433</v>
      </c>
      <c r="I28" s="15">
        <v>12130</v>
      </c>
      <c r="J28" s="15">
        <v>-4241</v>
      </c>
      <c r="K28" s="15">
        <v>-7911</v>
      </c>
      <c r="L28" s="15">
        <v>-6909</v>
      </c>
      <c r="M28" s="15">
        <v>-6470</v>
      </c>
      <c r="N28" s="15">
        <v>4382</v>
      </c>
      <c r="O28" s="15">
        <v>-5444</v>
      </c>
      <c r="P28" s="15">
        <v>-220</v>
      </c>
      <c r="Q28" s="15">
        <v>-1052</v>
      </c>
    </row>
    <row r="29" spans="1:17" ht="38.4" x14ac:dyDescent="0.55000000000000004">
      <c r="A29" s="7" t="s">
        <v>457</v>
      </c>
      <c r="B29" s="7" t="s">
        <v>458</v>
      </c>
      <c r="C29" s="15">
        <v>-8457</v>
      </c>
      <c r="D29" s="15">
        <v>6493</v>
      </c>
      <c r="E29" s="15">
        <v>-2048</v>
      </c>
      <c r="F29" s="15">
        <v>-7519</v>
      </c>
      <c r="G29" s="15">
        <v>2427</v>
      </c>
      <c r="H29" s="15">
        <v>5040</v>
      </c>
      <c r="I29" s="15">
        <v>-1039</v>
      </c>
      <c r="J29" s="15">
        <v>-1361</v>
      </c>
      <c r="K29" s="15">
        <v>-3816</v>
      </c>
      <c r="L29" s="15">
        <v>-5513</v>
      </c>
      <c r="M29" s="15">
        <v>-2589</v>
      </c>
      <c r="N29" s="15">
        <v>-5482</v>
      </c>
      <c r="O29" s="15">
        <v>3126</v>
      </c>
      <c r="P29" s="15">
        <v>-5252</v>
      </c>
      <c r="Q29" s="15">
        <v>-16190</v>
      </c>
    </row>
    <row r="30" spans="1:17" ht="38.4" x14ac:dyDescent="0.55000000000000004">
      <c r="A30" s="7" t="s">
        <v>459</v>
      </c>
      <c r="B30" s="7" t="s">
        <v>460</v>
      </c>
      <c r="C30" s="15">
        <v>-3141</v>
      </c>
      <c r="D30" s="15">
        <v>-1459</v>
      </c>
      <c r="E30" s="15">
        <v>5075</v>
      </c>
      <c r="F30" s="15">
        <v>2402</v>
      </c>
      <c r="G30" s="15">
        <v>-3123</v>
      </c>
      <c r="H30" s="15">
        <v>1085</v>
      </c>
      <c r="I30" s="15">
        <v>-2843</v>
      </c>
      <c r="J30" s="15">
        <v>2305</v>
      </c>
      <c r="K30" s="15">
        <v>5182</v>
      </c>
      <c r="L30" s="15">
        <v>10045</v>
      </c>
      <c r="M30" s="15">
        <v>-600</v>
      </c>
      <c r="N30" s="15">
        <v>-5808</v>
      </c>
      <c r="O30" s="15">
        <v>-92</v>
      </c>
      <c r="P30" s="15">
        <v>2255</v>
      </c>
      <c r="Q30" s="15">
        <v>-4228</v>
      </c>
    </row>
    <row r="31" spans="1:17" ht="49.5" customHeight="1" x14ac:dyDescent="0.55000000000000004">
      <c r="A31" s="7" t="s">
        <v>461</v>
      </c>
      <c r="B31" s="7" t="s">
        <v>462</v>
      </c>
      <c r="C31" s="15"/>
      <c r="D31" s="15"/>
      <c r="E31" s="15" t="s">
        <v>69</v>
      </c>
      <c r="F31" s="15" t="s">
        <v>69</v>
      </c>
      <c r="G31" s="15" t="s">
        <v>69</v>
      </c>
      <c r="H31" s="15" t="s">
        <v>69</v>
      </c>
      <c r="I31" s="15" t="s">
        <v>69</v>
      </c>
      <c r="J31" s="15" t="s">
        <v>69</v>
      </c>
      <c r="K31" s="15" t="s">
        <v>69</v>
      </c>
      <c r="L31" s="15" t="s">
        <v>69</v>
      </c>
      <c r="M31" s="15" t="s">
        <v>69</v>
      </c>
      <c r="N31" s="15" t="s">
        <v>69</v>
      </c>
      <c r="O31" s="15">
        <v>4286</v>
      </c>
      <c r="P31" s="15">
        <v>1427</v>
      </c>
      <c r="Q31" s="15">
        <v>6830</v>
      </c>
    </row>
    <row r="32" spans="1:17" x14ac:dyDescent="0.55000000000000004">
      <c r="A32" s="7" t="s">
        <v>74</v>
      </c>
      <c r="B32" s="7" t="s">
        <v>463</v>
      </c>
      <c r="C32" s="15">
        <v>2465</v>
      </c>
      <c r="D32" s="15">
        <v>-1704</v>
      </c>
      <c r="E32" s="15">
        <v>364</v>
      </c>
      <c r="F32" s="15">
        <v>1137</v>
      </c>
      <c r="G32" s="15">
        <v>-125</v>
      </c>
      <c r="H32" s="15">
        <v>2502</v>
      </c>
      <c r="I32" s="15">
        <v>2295</v>
      </c>
      <c r="J32" s="15">
        <v>2087</v>
      </c>
      <c r="K32" s="15">
        <v>-2676</v>
      </c>
      <c r="L32" s="15">
        <v>-2640</v>
      </c>
      <c r="M32" s="15">
        <v>-2221</v>
      </c>
      <c r="N32" s="15">
        <v>2536</v>
      </c>
      <c r="O32" s="15">
        <v>3322</v>
      </c>
      <c r="P32" s="15">
        <v>554</v>
      </c>
      <c r="Q32" s="15">
        <v>-4023</v>
      </c>
    </row>
    <row r="33" spans="1:17" x14ac:dyDescent="0.55000000000000004">
      <c r="A33" s="30" t="s">
        <v>464</v>
      </c>
      <c r="B33" s="30" t="s">
        <v>465</v>
      </c>
      <c r="C33" s="24">
        <v>17492</v>
      </c>
      <c r="D33" s="24">
        <v>17964</v>
      </c>
      <c r="E33" s="24">
        <v>27693</v>
      </c>
      <c r="F33" s="24">
        <v>16028</v>
      </c>
      <c r="G33" s="24">
        <v>17778</v>
      </c>
      <c r="H33" s="24">
        <v>-2124</v>
      </c>
      <c r="I33" s="24">
        <v>44705</v>
      </c>
      <c r="J33" s="24">
        <v>41629</v>
      </c>
      <c r="K33" s="24">
        <v>38495</v>
      </c>
      <c r="L33" s="24">
        <v>49581</v>
      </c>
      <c r="M33" s="24">
        <v>43861</v>
      </c>
      <c r="N33" s="24">
        <v>47548</v>
      </c>
      <c r="O33" s="24">
        <v>73499</v>
      </c>
      <c r="P33" s="24">
        <v>79992</v>
      </c>
      <c r="Q33" s="24">
        <v>69549</v>
      </c>
    </row>
    <row r="34" spans="1:17" ht="38.4" x14ac:dyDescent="0.55000000000000004">
      <c r="A34" s="31" t="s">
        <v>466</v>
      </c>
      <c r="B34" s="31" t="s">
        <v>467</v>
      </c>
      <c r="C34" s="27">
        <v>398</v>
      </c>
      <c r="D34" s="27">
        <v>218</v>
      </c>
      <c r="E34" s="27">
        <v>281</v>
      </c>
      <c r="F34" s="27">
        <v>314</v>
      </c>
      <c r="G34" s="27">
        <v>309</v>
      </c>
      <c r="H34" s="27">
        <v>363</v>
      </c>
      <c r="I34" s="27">
        <v>387</v>
      </c>
      <c r="J34" s="27">
        <v>398</v>
      </c>
      <c r="K34" s="27">
        <v>433</v>
      </c>
      <c r="L34" s="27">
        <v>587</v>
      </c>
      <c r="M34" s="27">
        <v>522</v>
      </c>
      <c r="N34" s="27">
        <v>1374</v>
      </c>
      <c r="O34" s="27">
        <v>554</v>
      </c>
      <c r="P34" s="15">
        <v>517</v>
      </c>
      <c r="Q34" s="15">
        <v>774</v>
      </c>
    </row>
    <row r="35" spans="1:17" x14ac:dyDescent="0.55000000000000004">
      <c r="A35" s="7" t="s">
        <v>468</v>
      </c>
      <c r="B35" s="7" t="s">
        <v>469</v>
      </c>
      <c r="C35" s="15">
        <v>-618</v>
      </c>
      <c r="D35" s="15">
        <v>-577</v>
      </c>
      <c r="E35" s="15">
        <v>-370</v>
      </c>
      <c r="F35" s="15">
        <v>-516</v>
      </c>
      <c r="G35" s="15">
        <v>-361</v>
      </c>
      <c r="H35" s="15">
        <v>-384</v>
      </c>
      <c r="I35" s="15">
        <v>-281</v>
      </c>
      <c r="J35" s="15">
        <v>-182</v>
      </c>
      <c r="K35" s="15">
        <v>-138</v>
      </c>
      <c r="L35" s="15">
        <v>-139</v>
      </c>
      <c r="M35" s="15">
        <v>-124</v>
      </c>
      <c r="N35" s="15">
        <v>-103</v>
      </c>
      <c r="O35" s="15">
        <v>-180</v>
      </c>
      <c r="P35" s="15">
        <v>-188</v>
      </c>
      <c r="Q35" s="15">
        <v>-281</v>
      </c>
    </row>
    <row r="36" spans="1:17" ht="38.4" x14ac:dyDescent="0.55000000000000004">
      <c r="A36" s="7" t="s">
        <v>470</v>
      </c>
      <c r="B36" s="121" t="s">
        <v>555</v>
      </c>
      <c r="C36" s="15"/>
      <c r="D36" s="15"/>
      <c r="E36" s="15"/>
      <c r="F36" s="15" t="s">
        <v>69</v>
      </c>
      <c r="G36" s="15" t="s">
        <v>69</v>
      </c>
      <c r="H36" s="15" t="s">
        <v>69</v>
      </c>
      <c r="I36" s="15" t="s">
        <v>69</v>
      </c>
      <c r="J36" s="15" t="s">
        <v>69</v>
      </c>
      <c r="K36" s="15" t="s">
        <v>69</v>
      </c>
      <c r="L36" s="15" t="s">
        <v>69</v>
      </c>
      <c r="M36" s="15" t="s">
        <v>69</v>
      </c>
      <c r="N36" s="15" t="s">
        <v>69</v>
      </c>
      <c r="O36" s="15" t="s">
        <v>69</v>
      </c>
      <c r="P36" s="15" t="s">
        <v>69</v>
      </c>
      <c r="Q36" s="15">
        <v>-289</v>
      </c>
    </row>
    <row r="37" spans="1:17" ht="38.4" x14ac:dyDescent="0.55000000000000004">
      <c r="A37" s="7" t="s">
        <v>471</v>
      </c>
      <c r="B37" s="121" t="s">
        <v>556</v>
      </c>
      <c r="C37" s="15"/>
      <c r="D37" s="15"/>
      <c r="E37" s="15"/>
      <c r="F37" s="15" t="s">
        <v>69</v>
      </c>
      <c r="G37" s="15" t="s">
        <v>69</v>
      </c>
      <c r="H37" s="15" t="s">
        <v>69</v>
      </c>
      <c r="I37" s="15" t="s">
        <v>69</v>
      </c>
      <c r="J37" s="15" t="s">
        <v>69</v>
      </c>
      <c r="K37" s="15" t="s">
        <v>69</v>
      </c>
      <c r="L37" s="15" t="s">
        <v>69</v>
      </c>
      <c r="M37" s="15" t="s">
        <v>69</v>
      </c>
      <c r="N37" s="15" t="s">
        <v>69</v>
      </c>
      <c r="O37" s="15" t="s">
        <v>69</v>
      </c>
      <c r="P37" s="15" t="s">
        <v>69</v>
      </c>
      <c r="Q37" s="15">
        <v>350</v>
      </c>
    </row>
    <row r="38" spans="1:17" x14ac:dyDescent="0.55000000000000004">
      <c r="A38" s="7" t="s">
        <v>472</v>
      </c>
      <c r="B38" s="7" t="s">
        <v>473</v>
      </c>
      <c r="C38" s="15"/>
      <c r="D38" s="15"/>
      <c r="E38" s="15"/>
      <c r="F38" s="15" t="s">
        <v>69</v>
      </c>
      <c r="G38" s="15" t="s">
        <v>69</v>
      </c>
      <c r="H38" s="15" t="s">
        <v>69</v>
      </c>
      <c r="I38" s="15" t="s">
        <v>69</v>
      </c>
      <c r="J38" s="15" t="s">
        <v>69</v>
      </c>
      <c r="K38" s="15" t="s">
        <v>69</v>
      </c>
      <c r="L38" s="15" t="s">
        <v>69</v>
      </c>
      <c r="M38" s="15" t="s">
        <v>69</v>
      </c>
      <c r="N38" s="15" t="s">
        <v>69</v>
      </c>
      <c r="O38" s="15" t="s">
        <v>69</v>
      </c>
      <c r="P38" s="15">
        <v>-232</v>
      </c>
      <c r="Q38" s="15" t="s">
        <v>107</v>
      </c>
    </row>
    <row r="39" spans="1:17" x14ac:dyDescent="0.55000000000000004">
      <c r="A39" s="32" t="s">
        <v>474</v>
      </c>
      <c r="B39" s="32" t="s">
        <v>475</v>
      </c>
      <c r="C39" s="28">
        <v>-4349</v>
      </c>
      <c r="D39" s="28">
        <v>-3847</v>
      </c>
      <c r="E39" s="28">
        <v>-2612</v>
      </c>
      <c r="F39" s="28">
        <v>-7021</v>
      </c>
      <c r="G39" s="28">
        <v>-5698</v>
      </c>
      <c r="H39" s="28">
        <v>-3726</v>
      </c>
      <c r="I39" s="28">
        <v>-4566</v>
      </c>
      <c r="J39" s="28">
        <v>-9496</v>
      </c>
      <c r="K39" s="28">
        <v>-9183</v>
      </c>
      <c r="L39" s="28">
        <v>-8814</v>
      </c>
      <c r="M39" s="28">
        <v>-14806</v>
      </c>
      <c r="N39" s="28">
        <v>-9310</v>
      </c>
      <c r="O39" s="28">
        <v>-10071</v>
      </c>
      <c r="P39" s="15">
        <v>-16721</v>
      </c>
      <c r="Q39" s="15">
        <v>-21799</v>
      </c>
    </row>
    <row r="40" spans="1:17" s="17" customFormat="1" ht="57.6" x14ac:dyDescent="0.55000000000000004">
      <c r="A40" s="81" t="s">
        <v>476</v>
      </c>
      <c r="B40" s="81" t="s">
        <v>477</v>
      </c>
      <c r="C40" s="82">
        <v>12923</v>
      </c>
      <c r="D40" s="82">
        <v>13756</v>
      </c>
      <c r="E40" s="82">
        <v>24992</v>
      </c>
      <c r="F40" s="82">
        <v>8805</v>
      </c>
      <c r="G40" s="82">
        <v>12028</v>
      </c>
      <c r="H40" s="82">
        <v>-5870</v>
      </c>
      <c r="I40" s="82">
        <v>40245</v>
      </c>
      <c r="J40" s="82">
        <v>32348</v>
      </c>
      <c r="K40" s="82">
        <v>29608</v>
      </c>
      <c r="L40" s="82">
        <v>41215</v>
      </c>
      <c r="M40" s="82">
        <v>29454</v>
      </c>
      <c r="N40" s="82">
        <v>39509</v>
      </c>
      <c r="O40" s="82">
        <v>63801</v>
      </c>
      <c r="P40" s="82">
        <v>63367</v>
      </c>
      <c r="Q40" s="82">
        <v>48303</v>
      </c>
    </row>
    <row r="41" spans="1:17" x14ac:dyDescent="0.55000000000000004">
      <c r="A41" s="33"/>
      <c r="B41" s="3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x14ac:dyDescent="0.55000000000000004"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x14ac:dyDescent="0.55000000000000004">
      <c r="B43" s="3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55000000000000004"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x14ac:dyDescent="0.55000000000000004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</sheetData>
  <mergeCells count="1">
    <mergeCell ref="A1:N1"/>
  </mergeCells>
  <phoneticPr fontId="2"/>
  <pageMargins left="0.7" right="0.7" top="0.75" bottom="0.75" header="0.3" footer="0.3"/>
  <pageSetup paperSize="9" scale="4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63B0-C21A-46B8-9D36-E526104D3883}">
  <sheetPr>
    <pageSetUpPr fitToPage="1"/>
  </sheetPr>
  <dimension ref="A1:Q37"/>
  <sheetViews>
    <sheetView zoomScale="70" zoomScaleNormal="70" workbookViewId="0"/>
  </sheetViews>
  <sheetFormatPr defaultRowHeight="19.2" x14ac:dyDescent="0.55000000000000004"/>
  <cols>
    <col min="1" max="2" width="19.5" style="7" customWidth="1"/>
    <col min="3" max="6" width="10.5" hidden="1" customWidth="1"/>
    <col min="7" max="17" width="10.5" customWidth="1"/>
  </cols>
  <sheetData>
    <row r="1" spans="1:17" x14ac:dyDescent="0.55000000000000004">
      <c r="A1" s="29"/>
      <c r="B1" s="29"/>
    </row>
    <row r="2" spans="1:17" ht="38.4" x14ac:dyDescent="0.55000000000000004">
      <c r="A2" s="20" t="s">
        <v>478</v>
      </c>
      <c r="B2" s="20" t="s">
        <v>479</v>
      </c>
      <c r="C2" s="10"/>
      <c r="D2" s="10"/>
      <c r="L2" s="23"/>
      <c r="M2" s="23"/>
      <c r="N2" s="23" t="s">
        <v>2</v>
      </c>
    </row>
    <row r="3" spans="1:17" x14ac:dyDescent="0.55000000000000004">
      <c r="A3" s="20"/>
      <c r="B3" s="20"/>
      <c r="C3" s="19">
        <v>2009</v>
      </c>
      <c r="D3" s="19">
        <v>2010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552</v>
      </c>
      <c r="Q3" s="19" t="s">
        <v>62</v>
      </c>
    </row>
    <row r="4" spans="1:17" ht="57.6" x14ac:dyDescent="0.55000000000000004">
      <c r="A4" s="29" t="s">
        <v>551</v>
      </c>
      <c r="B4" s="29" t="s">
        <v>480</v>
      </c>
      <c r="C4" s="15">
        <v>129</v>
      </c>
      <c r="D4" s="15" t="s">
        <v>69</v>
      </c>
      <c r="E4" s="15" t="s">
        <v>69</v>
      </c>
      <c r="F4" s="15" t="s">
        <v>69</v>
      </c>
      <c r="G4" s="15" t="s">
        <v>69</v>
      </c>
      <c r="H4" s="15" t="s">
        <v>69</v>
      </c>
      <c r="I4" s="15">
        <v>20</v>
      </c>
      <c r="J4" s="15" t="s">
        <v>69</v>
      </c>
      <c r="K4" s="15" t="s">
        <v>69</v>
      </c>
      <c r="L4" s="15" t="s">
        <v>69</v>
      </c>
      <c r="M4" s="15" t="s">
        <v>69</v>
      </c>
      <c r="N4" s="15" t="s">
        <v>69</v>
      </c>
      <c r="O4" s="15" t="s">
        <v>69</v>
      </c>
      <c r="P4" s="15" t="s">
        <v>107</v>
      </c>
      <c r="Q4" s="15" t="s">
        <v>107</v>
      </c>
    </row>
    <row r="5" spans="1:17" ht="38.4" x14ac:dyDescent="0.55000000000000004">
      <c r="A5" s="65" t="s">
        <v>481</v>
      </c>
      <c r="B5" s="7" t="s">
        <v>482</v>
      </c>
      <c r="C5" s="15">
        <v>-9890</v>
      </c>
      <c r="D5" s="15">
        <v>-7281</v>
      </c>
      <c r="E5" s="15">
        <v>-8341</v>
      </c>
      <c r="F5" s="15">
        <v>-7437</v>
      </c>
      <c r="G5" s="15">
        <v>-7739</v>
      </c>
      <c r="H5" s="15">
        <v>-12465</v>
      </c>
      <c r="I5" s="15">
        <v>-14489</v>
      </c>
      <c r="J5" s="15">
        <v>-11333</v>
      </c>
      <c r="K5" s="15">
        <v>-11013</v>
      </c>
      <c r="L5" s="15">
        <v>-11972</v>
      </c>
      <c r="M5" s="15">
        <v>-20784</v>
      </c>
      <c r="N5" s="15">
        <v>-15868</v>
      </c>
      <c r="O5" s="15">
        <v>-13312</v>
      </c>
      <c r="P5" s="15">
        <v>-10131</v>
      </c>
      <c r="Q5" s="114">
        <v>-16838</v>
      </c>
    </row>
    <row r="6" spans="1:17" ht="57.6" x14ac:dyDescent="0.55000000000000004">
      <c r="A6" s="7" t="s">
        <v>483</v>
      </c>
      <c r="B6" s="7" t="s">
        <v>484</v>
      </c>
      <c r="C6" s="15">
        <v>196</v>
      </c>
      <c r="D6" s="15">
        <v>197</v>
      </c>
      <c r="E6" s="15">
        <v>787</v>
      </c>
      <c r="F6" s="15">
        <v>131</v>
      </c>
      <c r="G6" s="15">
        <v>88</v>
      </c>
      <c r="H6" s="15">
        <v>13693</v>
      </c>
      <c r="I6" s="15">
        <v>400</v>
      </c>
      <c r="J6" s="15">
        <v>413</v>
      </c>
      <c r="K6" s="15">
        <v>212</v>
      </c>
      <c r="L6" s="15">
        <v>489</v>
      </c>
      <c r="M6" s="15">
        <v>1023</v>
      </c>
      <c r="N6" s="15">
        <v>1183</v>
      </c>
      <c r="O6" s="15">
        <v>346</v>
      </c>
      <c r="P6" s="15">
        <v>555</v>
      </c>
      <c r="Q6" s="15">
        <v>515</v>
      </c>
    </row>
    <row r="7" spans="1:17" ht="38.4" x14ac:dyDescent="0.55000000000000004">
      <c r="A7" s="7" t="s">
        <v>485</v>
      </c>
      <c r="B7" s="7" t="s">
        <v>486</v>
      </c>
      <c r="C7" s="16">
        <v>-153</v>
      </c>
      <c r="D7" s="16">
        <v>-206</v>
      </c>
      <c r="E7" s="16">
        <v>-438</v>
      </c>
      <c r="F7" s="15">
        <v>-751</v>
      </c>
      <c r="G7" s="15">
        <v>-503</v>
      </c>
      <c r="H7" s="15">
        <v>-793</v>
      </c>
      <c r="I7" s="15">
        <v>-1223</v>
      </c>
      <c r="J7" s="15">
        <v>-1575</v>
      </c>
      <c r="K7" s="15">
        <v>-5</v>
      </c>
      <c r="L7" s="15">
        <v>-482</v>
      </c>
      <c r="M7" s="15">
        <v>-986</v>
      </c>
      <c r="N7" s="15">
        <v>-148</v>
      </c>
      <c r="O7" s="15">
        <v>-34</v>
      </c>
      <c r="P7" s="15">
        <v>-347</v>
      </c>
      <c r="Q7" s="15">
        <v>-1865</v>
      </c>
    </row>
    <row r="8" spans="1:17" ht="38.4" x14ac:dyDescent="0.55000000000000004">
      <c r="A8" s="7" t="s">
        <v>487</v>
      </c>
      <c r="B8" s="7" t="s">
        <v>488</v>
      </c>
      <c r="C8" s="15">
        <v>26</v>
      </c>
      <c r="D8" s="15">
        <v>76</v>
      </c>
      <c r="E8" s="15" t="s">
        <v>69</v>
      </c>
      <c r="F8" s="15" t="s">
        <v>107</v>
      </c>
      <c r="G8" s="15">
        <v>8</v>
      </c>
      <c r="H8" s="15">
        <v>122</v>
      </c>
      <c r="I8" s="15">
        <v>13</v>
      </c>
      <c r="J8" s="15" t="s">
        <v>69</v>
      </c>
      <c r="K8" s="15" t="s">
        <v>69</v>
      </c>
      <c r="L8" s="15" t="s">
        <v>69</v>
      </c>
      <c r="M8" s="15">
        <v>749</v>
      </c>
      <c r="N8" s="15">
        <v>310</v>
      </c>
      <c r="O8" s="15">
        <v>548</v>
      </c>
      <c r="P8" s="15">
        <v>302</v>
      </c>
      <c r="Q8" s="15">
        <v>182</v>
      </c>
    </row>
    <row r="9" spans="1:17" ht="57.6" x14ac:dyDescent="0.55000000000000004">
      <c r="A9" s="7" t="s">
        <v>489</v>
      </c>
      <c r="B9" s="7" t="s">
        <v>490</v>
      </c>
      <c r="C9" s="15"/>
      <c r="D9" s="15"/>
      <c r="E9" s="15"/>
      <c r="F9" s="15" t="s">
        <v>107</v>
      </c>
      <c r="G9" s="15" t="s">
        <v>69</v>
      </c>
      <c r="H9" s="15" t="s">
        <v>69</v>
      </c>
      <c r="I9" s="15" t="s">
        <v>69</v>
      </c>
      <c r="J9" s="15" t="s">
        <v>69</v>
      </c>
      <c r="K9" s="15" t="s">
        <v>69</v>
      </c>
      <c r="L9" s="15" t="s">
        <v>69</v>
      </c>
      <c r="M9" s="15" t="s">
        <v>69</v>
      </c>
      <c r="N9" s="15" t="s">
        <v>69</v>
      </c>
      <c r="O9" s="15" t="s">
        <v>69</v>
      </c>
      <c r="P9" s="15">
        <v>22</v>
      </c>
      <c r="Q9" s="15" t="s">
        <v>107</v>
      </c>
    </row>
    <row r="10" spans="1:17" ht="38.4" x14ac:dyDescent="0.55000000000000004">
      <c r="A10" s="7" t="s">
        <v>491</v>
      </c>
      <c r="B10" s="7" t="s">
        <v>492</v>
      </c>
      <c r="C10" s="15">
        <v>-599</v>
      </c>
      <c r="D10" s="15">
        <v>-19</v>
      </c>
      <c r="E10" s="15">
        <v>-39</v>
      </c>
      <c r="F10" s="15">
        <v>-10</v>
      </c>
      <c r="G10" s="15">
        <v>-21</v>
      </c>
      <c r="H10" s="15">
        <v>-23</v>
      </c>
      <c r="I10" s="15">
        <v>-32</v>
      </c>
      <c r="J10" s="15">
        <v>-45</v>
      </c>
      <c r="K10" s="15">
        <v>-41</v>
      </c>
      <c r="L10" s="15">
        <v>-157</v>
      </c>
      <c r="M10" s="15">
        <v>-59</v>
      </c>
      <c r="N10" s="15">
        <v>-52</v>
      </c>
      <c r="O10" s="15">
        <v>-15</v>
      </c>
      <c r="P10" s="15">
        <v>-50</v>
      </c>
      <c r="Q10" s="15">
        <v>-67</v>
      </c>
    </row>
    <row r="11" spans="1:17" ht="38.4" x14ac:dyDescent="0.55000000000000004">
      <c r="A11" s="7" t="s">
        <v>493</v>
      </c>
      <c r="B11" s="7" t="s">
        <v>494</v>
      </c>
      <c r="C11" s="15">
        <v>87</v>
      </c>
      <c r="D11" s="15">
        <v>82</v>
      </c>
      <c r="E11" s="15">
        <v>175</v>
      </c>
      <c r="F11" s="15">
        <v>471</v>
      </c>
      <c r="G11" s="15">
        <v>242</v>
      </c>
      <c r="H11" s="15">
        <v>243</v>
      </c>
      <c r="I11" s="15">
        <v>185</v>
      </c>
      <c r="J11" s="15">
        <v>82</v>
      </c>
      <c r="K11" s="15">
        <v>36</v>
      </c>
      <c r="L11" s="15">
        <v>45</v>
      </c>
      <c r="M11" s="15">
        <v>46</v>
      </c>
      <c r="N11" s="15">
        <v>66</v>
      </c>
      <c r="O11" s="15">
        <v>39</v>
      </c>
      <c r="P11" s="15">
        <v>40</v>
      </c>
      <c r="Q11" s="15">
        <v>56</v>
      </c>
    </row>
    <row r="12" spans="1:17" ht="38.4" x14ac:dyDescent="0.55000000000000004">
      <c r="A12" s="7" t="s">
        <v>495</v>
      </c>
      <c r="B12" s="7" t="s">
        <v>496</v>
      </c>
      <c r="C12" s="15" t="s">
        <v>69</v>
      </c>
      <c r="D12" s="15">
        <v>-193</v>
      </c>
      <c r="E12" s="15" t="s">
        <v>69</v>
      </c>
      <c r="F12" s="15" t="s">
        <v>69</v>
      </c>
      <c r="G12" s="15">
        <v>-195</v>
      </c>
      <c r="H12" s="15" t="s">
        <v>69</v>
      </c>
      <c r="I12" s="15" t="s">
        <v>69</v>
      </c>
      <c r="J12" s="15" t="s">
        <v>69</v>
      </c>
      <c r="K12" s="15">
        <v>-886</v>
      </c>
      <c r="L12" s="15">
        <v>-1557</v>
      </c>
      <c r="M12" s="15">
        <v>-1985</v>
      </c>
      <c r="N12" s="15">
        <v>-54</v>
      </c>
      <c r="O12" s="15" t="s">
        <v>69</v>
      </c>
      <c r="P12" s="15" t="s">
        <v>107</v>
      </c>
      <c r="Q12" s="15">
        <v>-13996</v>
      </c>
    </row>
    <row r="13" spans="1:17" x14ac:dyDescent="0.55000000000000004">
      <c r="A13" s="7" t="s">
        <v>74</v>
      </c>
      <c r="B13" s="7" t="s">
        <v>463</v>
      </c>
      <c r="C13" s="15">
        <v>-237</v>
      </c>
      <c r="D13" s="15">
        <v>-332</v>
      </c>
      <c r="E13" s="15">
        <v>-425</v>
      </c>
      <c r="F13" s="15">
        <v>-302</v>
      </c>
      <c r="G13" s="15">
        <v>221</v>
      </c>
      <c r="H13" s="15">
        <v>-387</v>
      </c>
      <c r="I13" s="15">
        <v>-552</v>
      </c>
      <c r="J13" s="15">
        <v>-642</v>
      </c>
      <c r="K13" s="15">
        <v>-605</v>
      </c>
      <c r="L13" s="15">
        <v>2560</v>
      </c>
      <c r="M13" s="15">
        <v>-900</v>
      </c>
      <c r="N13" s="15">
        <v>-1498</v>
      </c>
      <c r="O13" s="15">
        <v>-1432</v>
      </c>
      <c r="P13" s="15">
        <v>3563</v>
      </c>
      <c r="Q13" s="15">
        <v>-2494</v>
      </c>
    </row>
    <row r="14" spans="1:17" s="17" customFormat="1" ht="57.6" x14ac:dyDescent="0.55000000000000004">
      <c r="A14" s="81" t="s">
        <v>497</v>
      </c>
      <c r="B14" s="81" t="s">
        <v>498</v>
      </c>
      <c r="C14" s="82">
        <v>-10441</v>
      </c>
      <c r="D14" s="82">
        <v>-7675</v>
      </c>
      <c r="E14" s="82">
        <v>-8281</v>
      </c>
      <c r="F14" s="82">
        <v>-7899</v>
      </c>
      <c r="G14" s="82">
        <v>-7899</v>
      </c>
      <c r="H14" s="82">
        <v>390</v>
      </c>
      <c r="I14" s="82">
        <v>-15678</v>
      </c>
      <c r="J14" s="82">
        <v>-13101</v>
      </c>
      <c r="K14" s="82">
        <v>-12304</v>
      </c>
      <c r="L14" s="82">
        <v>-11072</v>
      </c>
      <c r="M14" s="82">
        <v>-22897</v>
      </c>
      <c r="N14" s="82">
        <v>-16062</v>
      </c>
      <c r="O14" s="82">
        <v>-13860</v>
      </c>
      <c r="P14" s="82">
        <v>-6044</v>
      </c>
      <c r="Q14" s="82">
        <v>-34509</v>
      </c>
    </row>
    <row r="15" spans="1:17" x14ac:dyDescent="0.55000000000000004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38.4" x14ac:dyDescent="0.55000000000000004">
      <c r="A16" s="33" t="s">
        <v>499</v>
      </c>
      <c r="B16" s="33" t="s">
        <v>197</v>
      </c>
      <c r="C16" s="15"/>
      <c r="D16" s="15"/>
      <c r="E16" s="15"/>
      <c r="F16" s="15"/>
      <c r="G16" s="15"/>
      <c r="H16" s="15"/>
      <c r="I16" s="15"/>
      <c r="J16" s="15"/>
      <c r="L16" s="23"/>
      <c r="M16" s="23"/>
      <c r="N16" s="23" t="s">
        <v>2</v>
      </c>
    </row>
    <row r="17" spans="1:17" x14ac:dyDescent="0.55000000000000004">
      <c r="A17" s="33"/>
      <c r="B17" s="33"/>
      <c r="C17" s="19">
        <v>2009</v>
      </c>
      <c r="D17" s="19">
        <v>2010</v>
      </c>
      <c r="E17" s="19" t="s">
        <v>3</v>
      </c>
      <c r="F17" s="19" t="s">
        <v>4</v>
      </c>
      <c r="G17" s="19" t="s">
        <v>5</v>
      </c>
      <c r="H17" s="19" t="s">
        <v>6</v>
      </c>
      <c r="I17" s="19" t="s">
        <v>7</v>
      </c>
      <c r="J17" s="19" t="s">
        <v>8</v>
      </c>
      <c r="K17" s="19" t="s">
        <v>9</v>
      </c>
      <c r="L17" s="19" t="s">
        <v>10</v>
      </c>
      <c r="M17" s="19" t="s">
        <v>11</v>
      </c>
      <c r="N17" s="19" t="s">
        <v>12</v>
      </c>
      <c r="O17" s="19" t="s">
        <v>13</v>
      </c>
      <c r="P17" s="19" t="s">
        <v>14</v>
      </c>
      <c r="Q17" s="19" t="s">
        <v>62</v>
      </c>
    </row>
    <row r="18" spans="1:17" ht="38.4" x14ac:dyDescent="0.55000000000000004">
      <c r="A18" s="7" t="s">
        <v>500</v>
      </c>
      <c r="B18" s="7" t="s">
        <v>501</v>
      </c>
      <c r="C18" s="15">
        <v>9785</v>
      </c>
      <c r="D18" s="15">
        <v>4867</v>
      </c>
      <c r="E18" s="15">
        <v>453</v>
      </c>
      <c r="F18" s="15">
        <v>628</v>
      </c>
      <c r="G18" s="15">
        <v>11644</v>
      </c>
      <c r="H18" s="15">
        <v>8410</v>
      </c>
      <c r="I18" s="15">
        <v>993</v>
      </c>
      <c r="J18" s="15">
        <v>310</v>
      </c>
      <c r="K18" s="15">
        <v>495</v>
      </c>
      <c r="L18" s="15">
        <v>616</v>
      </c>
      <c r="M18" s="15">
        <v>88</v>
      </c>
      <c r="N18" s="15">
        <v>231</v>
      </c>
      <c r="O18" s="15" t="s">
        <v>69</v>
      </c>
      <c r="P18" s="15" t="s">
        <v>107</v>
      </c>
      <c r="Q18" s="15" t="s">
        <v>107</v>
      </c>
    </row>
    <row r="19" spans="1:17" ht="38.4" x14ac:dyDescent="0.55000000000000004">
      <c r="A19" s="7" t="s">
        <v>502</v>
      </c>
      <c r="B19" s="7" t="s">
        <v>503</v>
      </c>
      <c r="C19" s="15">
        <v>-1475</v>
      </c>
      <c r="D19" s="15">
        <v>-2472</v>
      </c>
      <c r="E19" s="15">
        <v>-5879</v>
      </c>
      <c r="F19" s="15">
        <v>-1928</v>
      </c>
      <c r="G19" s="15">
        <v>-672</v>
      </c>
      <c r="H19" s="15">
        <v>-535</v>
      </c>
      <c r="I19" s="15">
        <v>-18595</v>
      </c>
      <c r="J19" s="15">
        <v>-6031</v>
      </c>
      <c r="K19" s="15">
        <v>-550</v>
      </c>
      <c r="L19" s="15">
        <v>-669</v>
      </c>
      <c r="M19" s="15">
        <v>-570</v>
      </c>
      <c r="N19" s="15">
        <v>-333</v>
      </c>
      <c r="O19" s="15">
        <v>-430</v>
      </c>
      <c r="P19" s="15" t="s">
        <v>107</v>
      </c>
      <c r="Q19" s="23">
        <v>-100</v>
      </c>
    </row>
    <row r="20" spans="1:17" ht="38.4" x14ac:dyDescent="0.55000000000000004">
      <c r="A20" s="7" t="s">
        <v>504</v>
      </c>
      <c r="B20" s="7" t="s">
        <v>505</v>
      </c>
      <c r="C20" s="15">
        <v>1000</v>
      </c>
      <c r="D20" s="15">
        <v>10787</v>
      </c>
      <c r="E20" s="15">
        <v>430</v>
      </c>
      <c r="F20" s="15">
        <v>1243</v>
      </c>
      <c r="G20" s="15">
        <v>900</v>
      </c>
      <c r="H20" s="15">
        <v>474</v>
      </c>
      <c r="I20" s="15">
        <v>650</v>
      </c>
      <c r="J20" s="15">
        <v>880</v>
      </c>
      <c r="K20" s="15">
        <v>50</v>
      </c>
      <c r="L20" s="15">
        <v>650</v>
      </c>
      <c r="M20" s="15" t="s">
        <v>69</v>
      </c>
      <c r="N20" s="15">
        <v>18</v>
      </c>
      <c r="O20" s="15">
        <v>280</v>
      </c>
      <c r="P20" s="15" t="s">
        <v>107</v>
      </c>
      <c r="Q20" s="15" t="s">
        <v>107</v>
      </c>
    </row>
    <row r="21" spans="1:17" ht="38.4" x14ac:dyDescent="0.55000000000000004">
      <c r="A21" s="7" t="s">
        <v>506</v>
      </c>
      <c r="B21" s="7" t="s">
        <v>507</v>
      </c>
      <c r="C21" s="15">
        <v>-1540</v>
      </c>
      <c r="D21" s="15">
        <v>-1089</v>
      </c>
      <c r="E21" s="15">
        <v>-642</v>
      </c>
      <c r="F21" s="15">
        <v>-1493</v>
      </c>
      <c r="G21" s="15">
        <v>-637</v>
      </c>
      <c r="H21" s="15">
        <v>-887</v>
      </c>
      <c r="I21" s="15">
        <v>-11323</v>
      </c>
      <c r="J21" s="15">
        <v>-666</v>
      </c>
      <c r="K21" s="15">
        <v>-540</v>
      </c>
      <c r="L21" s="15">
        <v>-571</v>
      </c>
      <c r="M21" s="15">
        <v>-750</v>
      </c>
      <c r="N21" s="15">
        <v>-329</v>
      </c>
      <c r="O21" s="15">
        <v>-229</v>
      </c>
      <c r="P21" s="15">
        <v>-34</v>
      </c>
      <c r="Q21" s="15">
        <v>-78</v>
      </c>
    </row>
    <row r="22" spans="1:17" ht="38.4" x14ac:dyDescent="0.55000000000000004">
      <c r="A22" s="7" t="s">
        <v>508</v>
      </c>
      <c r="B22" s="7" t="s">
        <v>509</v>
      </c>
      <c r="C22" s="15">
        <v>4000</v>
      </c>
      <c r="D22" s="15">
        <v>11000</v>
      </c>
      <c r="E22" s="15">
        <v>11000</v>
      </c>
      <c r="F22" s="26">
        <v>7000</v>
      </c>
      <c r="G22" s="15">
        <v>11000</v>
      </c>
      <c r="H22" s="15">
        <v>24000</v>
      </c>
      <c r="I22" s="15">
        <v>11000</v>
      </c>
      <c r="J22" s="15" t="s">
        <v>69</v>
      </c>
      <c r="K22" s="15" t="s">
        <v>69</v>
      </c>
      <c r="L22" s="15" t="s">
        <v>69</v>
      </c>
      <c r="M22" s="15" t="s">
        <v>69</v>
      </c>
      <c r="N22" s="15" t="s">
        <v>69</v>
      </c>
      <c r="O22" s="15">
        <v>10000</v>
      </c>
      <c r="P22" s="15" t="s">
        <v>107</v>
      </c>
      <c r="Q22" s="15" t="s">
        <v>107</v>
      </c>
    </row>
    <row r="23" spans="1:17" ht="38.4" x14ac:dyDescent="0.55000000000000004">
      <c r="A23" s="7" t="s">
        <v>510</v>
      </c>
      <c r="B23" s="7" t="s">
        <v>511</v>
      </c>
      <c r="C23" s="15">
        <v>-4000</v>
      </c>
      <c r="D23" s="15">
        <v>-11000</v>
      </c>
      <c r="E23" s="15">
        <v>-11000</v>
      </c>
      <c r="F23" s="15">
        <v>-7000</v>
      </c>
      <c r="G23" s="15">
        <v>-11000</v>
      </c>
      <c r="H23" s="15">
        <v>-8000</v>
      </c>
      <c r="I23" s="15">
        <v>-27000</v>
      </c>
      <c r="J23" s="15" t="s">
        <v>69</v>
      </c>
      <c r="K23" s="15" t="s">
        <v>69</v>
      </c>
      <c r="L23" s="15" t="s">
        <v>69</v>
      </c>
      <c r="M23" s="15" t="s">
        <v>69</v>
      </c>
      <c r="N23" s="15" t="s">
        <v>69</v>
      </c>
      <c r="O23" s="15">
        <v>-10000</v>
      </c>
      <c r="P23" s="15" t="s">
        <v>107</v>
      </c>
      <c r="Q23" s="15" t="s">
        <v>107</v>
      </c>
    </row>
    <row r="24" spans="1:17" ht="38.4" x14ac:dyDescent="0.55000000000000004">
      <c r="A24" s="7" t="s">
        <v>512</v>
      </c>
      <c r="B24" s="7" t="s">
        <v>513</v>
      </c>
      <c r="C24" s="15" t="s">
        <v>69</v>
      </c>
      <c r="D24" s="15" t="s">
        <v>69</v>
      </c>
      <c r="E24" s="15" t="s">
        <v>69</v>
      </c>
      <c r="F24" s="15" t="s">
        <v>69</v>
      </c>
      <c r="G24" s="15" t="s">
        <v>69</v>
      </c>
      <c r="H24" s="15" t="s">
        <v>69</v>
      </c>
      <c r="I24" s="15">
        <v>14920</v>
      </c>
      <c r="J24" s="15" t="s">
        <v>69</v>
      </c>
      <c r="K24" s="15" t="s">
        <v>69</v>
      </c>
      <c r="L24" s="15" t="s">
        <v>69</v>
      </c>
      <c r="M24" s="15" t="s">
        <v>69</v>
      </c>
      <c r="N24" s="15" t="s">
        <v>69</v>
      </c>
      <c r="O24" s="15" t="s">
        <v>69</v>
      </c>
      <c r="P24" s="15" t="s">
        <v>69</v>
      </c>
      <c r="Q24" s="15" t="s">
        <v>69</v>
      </c>
    </row>
    <row r="25" spans="1:17" ht="38.4" x14ac:dyDescent="0.55000000000000004">
      <c r="A25" s="7" t="s">
        <v>514</v>
      </c>
      <c r="B25" s="7" t="s">
        <v>515</v>
      </c>
      <c r="C25" s="15">
        <v>-15000</v>
      </c>
      <c r="D25" s="15">
        <v>-10000</v>
      </c>
      <c r="E25" s="15" t="s">
        <v>69</v>
      </c>
      <c r="F25" s="15" t="s">
        <v>69</v>
      </c>
      <c r="G25" s="15">
        <v>-10000</v>
      </c>
      <c r="H25" s="15" t="s">
        <v>69</v>
      </c>
      <c r="I25" s="15" t="s">
        <v>69</v>
      </c>
      <c r="J25" s="15" t="s">
        <v>69</v>
      </c>
      <c r="K25" s="15" t="s">
        <v>69</v>
      </c>
      <c r="L25" s="15" t="s">
        <v>69</v>
      </c>
      <c r="M25" s="15" t="s">
        <v>69</v>
      </c>
      <c r="N25" s="15">
        <v>-15000</v>
      </c>
      <c r="O25" s="15" t="s">
        <v>69</v>
      </c>
      <c r="P25" s="15" t="s">
        <v>69</v>
      </c>
      <c r="Q25" s="15" t="s">
        <v>69</v>
      </c>
    </row>
    <row r="26" spans="1:17" x14ac:dyDescent="0.55000000000000004">
      <c r="A26" s="7" t="s">
        <v>516</v>
      </c>
      <c r="B26" s="7" t="s">
        <v>517</v>
      </c>
      <c r="C26" s="15">
        <v>-2805</v>
      </c>
      <c r="D26" s="15">
        <v>-2360</v>
      </c>
      <c r="E26" s="15">
        <v>-2206</v>
      </c>
      <c r="F26" s="15">
        <v>-2365</v>
      </c>
      <c r="G26" s="15">
        <v>-2508</v>
      </c>
      <c r="H26" s="15">
        <v>-2654</v>
      </c>
      <c r="I26" s="15">
        <v>-2802</v>
      </c>
      <c r="J26" s="15">
        <v>-5008</v>
      </c>
      <c r="K26" s="15">
        <v>-5597</v>
      </c>
      <c r="L26" s="15">
        <v>-6186</v>
      </c>
      <c r="M26" s="15">
        <v>-7662</v>
      </c>
      <c r="N26" s="15">
        <v>-8840</v>
      </c>
      <c r="O26" s="15">
        <v>-8840</v>
      </c>
      <c r="P26" s="15">
        <v>-11490</v>
      </c>
      <c r="Q26" s="15">
        <v>-14745</v>
      </c>
    </row>
    <row r="27" spans="1:17" ht="57.6" x14ac:dyDescent="0.55000000000000004">
      <c r="A27" s="7" t="s">
        <v>518</v>
      </c>
      <c r="B27" s="7" t="s">
        <v>519</v>
      </c>
      <c r="C27" s="15">
        <v>-7</v>
      </c>
      <c r="D27" s="15">
        <v>-11</v>
      </c>
      <c r="E27" s="15">
        <v>-9</v>
      </c>
      <c r="F27" s="15">
        <v>-5</v>
      </c>
      <c r="G27" s="15">
        <v>-5</v>
      </c>
      <c r="H27" s="15">
        <v>-5</v>
      </c>
      <c r="I27" s="15">
        <v>-13</v>
      </c>
      <c r="J27" s="15">
        <v>-25</v>
      </c>
      <c r="K27" s="15">
        <v>-14</v>
      </c>
      <c r="L27" s="15">
        <v>-11</v>
      </c>
      <c r="M27" s="15">
        <v>-20</v>
      </c>
      <c r="N27" s="90" t="s">
        <v>520</v>
      </c>
      <c r="O27" s="15" t="s">
        <v>69</v>
      </c>
      <c r="P27" s="15" t="s">
        <v>69</v>
      </c>
      <c r="Q27" s="15" t="s">
        <v>69</v>
      </c>
    </row>
    <row r="28" spans="1:17" ht="110.1" customHeight="1" x14ac:dyDescent="0.55000000000000004">
      <c r="A28" s="7" t="s">
        <v>521</v>
      </c>
      <c r="B28" s="7" t="s">
        <v>522</v>
      </c>
      <c r="C28" s="15" t="s">
        <v>69</v>
      </c>
      <c r="D28" s="15" t="s">
        <v>69</v>
      </c>
      <c r="E28" s="15" t="s">
        <v>69</v>
      </c>
      <c r="F28" s="15" t="s">
        <v>69</v>
      </c>
      <c r="G28" s="15" t="s">
        <v>69</v>
      </c>
      <c r="H28" s="15" t="s">
        <v>69</v>
      </c>
      <c r="I28" s="15" t="s">
        <v>69</v>
      </c>
      <c r="J28" s="15" t="s">
        <v>69</v>
      </c>
      <c r="K28" s="15" t="s">
        <v>69</v>
      </c>
      <c r="L28" s="15" t="s">
        <v>69</v>
      </c>
      <c r="M28" s="15" t="s">
        <v>69</v>
      </c>
      <c r="N28" s="15">
        <v>-2</v>
      </c>
      <c r="O28" s="15" t="s">
        <v>69</v>
      </c>
      <c r="P28" s="15" t="s">
        <v>69</v>
      </c>
      <c r="Q28" s="15" t="s">
        <v>69</v>
      </c>
    </row>
    <row r="29" spans="1:17" ht="76.8" x14ac:dyDescent="0.55000000000000004">
      <c r="A29" s="7" t="s">
        <v>523</v>
      </c>
      <c r="B29" s="7" t="s">
        <v>524</v>
      </c>
      <c r="C29" s="15" t="s">
        <v>69</v>
      </c>
      <c r="D29" s="15" t="s">
        <v>69</v>
      </c>
      <c r="E29" s="15" t="s">
        <v>69</v>
      </c>
      <c r="F29" s="15" t="s">
        <v>69</v>
      </c>
      <c r="G29" s="15" t="s">
        <v>69</v>
      </c>
      <c r="H29" s="15" t="s">
        <v>69</v>
      </c>
      <c r="I29" s="15" t="s">
        <v>69</v>
      </c>
      <c r="J29" s="15" t="s">
        <v>69</v>
      </c>
      <c r="K29" s="15" t="s">
        <v>69</v>
      </c>
      <c r="L29" s="15" t="s">
        <v>69</v>
      </c>
      <c r="M29" s="15">
        <v>-621</v>
      </c>
      <c r="N29" s="15">
        <v>-48</v>
      </c>
      <c r="O29" s="15" t="s">
        <v>69</v>
      </c>
      <c r="P29" s="15" t="s">
        <v>69</v>
      </c>
      <c r="Q29" s="15" t="s">
        <v>69</v>
      </c>
    </row>
    <row r="30" spans="1:17" ht="57.6" x14ac:dyDescent="0.55000000000000004">
      <c r="A30" s="7" t="s">
        <v>525</v>
      </c>
      <c r="B30" s="7" t="s">
        <v>526</v>
      </c>
      <c r="C30" s="15">
        <v>-431</v>
      </c>
      <c r="D30" s="15">
        <v>-333</v>
      </c>
      <c r="E30" s="15">
        <v>-333</v>
      </c>
      <c r="F30" s="15">
        <v>-335</v>
      </c>
      <c r="G30" s="15">
        <v>-354</v>
      </c>
      <c r="H30" s="15">
        <v>-4560</v>
      </c>
      <c r="I30" s="15">
        <v>-21</v>
      </c>
      <c r="J30" s="15">
        <v>-21</v>
      </c>
      <c r="K30" s="15">
        <v>-21</v>
      </c>
      <c r="L30" s="15">
        <v>-21</v>
      </c>
      <c r="M30" s="15">
        <v>-19</v>
      </c>
      <c r="N30" s="15">
        <v>-21</v>
      </c>
      <c r="O30" s="15" t="s">
        <v>69</v>
      </c>
      <c r="P30" s="15" t="s">
        <v>69</v>
      </c>
      <c r="Q30" s="15" t="s">
        <v>69</v>
      </c>
    </row>
    <row r="31" spans="1:17" ht="38.4" x14ac:dyDescent="0.55000000000000004">
      <c r="A31" s="7" t="s">
        <v>527</v>
      </c>
      <c r="B31" s="7" t="s">
        <v>528</v>
      </c>
      <c r="C31" s="15">
        <v>-1195</v>
      </c>
      <c r="D31" s="15">
        <v>-1120</v>
      </c>
      <c r="E31" s="15">
        <v>-868</v>
      </c>
      <c r="F31" s="15">
        <v>-740</v>
      </c>
      <c r="G31" s="15">
        <v>-767</v>
      </c>
      <c r="H31" s="15">
        <v>-836</v>
      </c>
      <c r="I31" s="15">
        <v>-964</v>
      </c>
      <c r="J31" s="15">
        <v>-1061</v>
      </c>
      <c r="K31" s="15">
        <v>-1092</v>
      </c>
      <c r="L31" s="15">
        <v>-1183</v>
      </c>
      <c r="M31" s="15">
        <v>-1258</v>
      </c>
      <c r="N31" s="15">
        <v>-1855</v>
      </c>
      <c r="O31" s="15">
        <v>-3973</v>
      </c>
      <c r="P31" s="15">
        <v>-4148</v>
      </c>
      <c r="Q31" s="15">
        <v>-4528</v>
      </c>
    </row>
    <row r="32" spans="1:17" ht="49.5" customHeight="1" x14ac:dyDescent="0.55000000000000004">
      <c r="A32" s="7" t="s">
        <v>529</v>
      </c>
      <c r="B32" s="7" t="s">
        <v>530</v>
      </c>
      <c r="C32" s="15">
        <v>-87</v>
      </c>
      <c r="D32" s="15">
        <v>-22</v>
      </c>
      <c r="E32" s="15">
        <v>11</v>
      </c>
      <c r="F32" s="15">
        <v>118</v>
      </c>
      <c r="G32" s="15" t="s">
        <v>69</v>
      </c>
      <c r="H32" s="15">
        <v>-39</v>
      </c>
      <c r="I32" s="15">
        <v>-41</v>
      </c>
      <c r="J32" s="15">
        <v>-64</v>
      </c>
      <c r="K32" s="15">
        <v>-24</v>
      </c>
      <c r="L32" s="15">
        <v>-524</v>
      </c>
      <c r="M32" s="15">
        <v>-4</v>
      </c>
      <c r="N32" s="15">
        <v>-3</v>
      </c>
      <c r="O32" s="15">
        <v>159</v>
      </c>
      <c r="P32" s="15">
        <v>14</v>
      </c>
      <c r="Q32" s="15">
        <v>34</v>
      </c>
    </row>
    <row r="33" spans="1:17" s="17" customFormat="1" ht="57.6" x14ac:dyDescent="0.55000000000000004">
      <c r="A33" s="81" t="s">
        <v>531</v>
      </c>
      <c r="B33" s="81" t="s">
        <v>532</v>
      </c>
      <c r="C33" s="82">
        <v>-11757</v>
      </c>
      <c r="D33" s="82">
        <v>-1754</v>
      </c>
      <c r="E33" s="82">
        <v>-9044</v>
      </c>
      <c r="F33" s="82">
        <v>-4878</v>
      </c>
      <c r="G33" s="82">
        <v>-2401</v>
      </c>
      <c r="H33" s="82">
        <v>15363</v>
      </c>
      <c r="I33" s="82">
        <v>-33197</v>
      </c>
      <c r="J33" s="82">
        <v>-11689</v>
      </c>
      <c r="K33" s="82">
        <v>-7294</v>
      </c>
      <c r="L33" s="82">
        <v>-7902</v>
      </c>
      <c r="M33" s="82">
        <v>-10819</v>
      </c>
      <c r="N33" s="82">
        <v>-26185</v>
      </c>
      <c r="O33" s="82">
        <v>-13033</v>
      </c>
      <c r="P33" s="82">
        <v>-15658</v>
      </c>
      <c r="Q33" s="82">
        <v>-19418</v>
      </c>
    </row>
    <row r="34" spans="1:17" x14ac:dyDescent="0.55000000000000004"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x14ac:dyDescent="0.55000000000000004"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x14ac:dyDescent="0.55000000000000004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55000000000000004"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</sheetData>
  <phoneticPr fontId="14" type="noConversion"/>
  <pageMargins left="0.7" right="0.7" top="0.75" bottom="0.75" header="0.3" footer="0.3"/>
  <pageSetup paperSize="9"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15"/>
  <sheetViews>
    <sheetView zoomScale="70" zoomScaleNormal="70" workbookViewId="0">
      <selection sqref="A1:M1"/>
    </sheetView>
  </sheetViews>
  <sheetFormatPr defaultRowHeight="19.2" x14ac:dyDescent="0.55000000000000004"/>
  <cols>
    <col min="1" max="2" width="19.5" style="7" customWidth="1"/>
    <col min="3" max="6" width="10.5" hidden="1" customWidth="1"/>
    <col min="7" max="17" width="10.5" customWidth="1"/>
  </cols>
  <sheetData>
    <row r="1" spans="1:17" ht="20.25" customHeight="1" x14ac:dyDescent="0.55000000000000004">
      <c r="A1" s="125" t="s">
        <v>533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89"/>
      <c r="O1" s="89"/>
      <c r="P1" s="89"/>
      <c r="Q1" s="89"/>
    </row>
    <row r="2" spans="1:17" x14ac:dyDescent="0.55000000000000004">
      <c r="A2" s="20"/>
      <c r="B2" s="20"/>
      <c r="C2" s="10"/>
      <c r="D2" s="10"/>
      <c r="K2" s="23"/>
      <c r="M2" s="23"/>
      <c r="N2" t="s">
        <v>2</v>
      </c>
    </row>
    <row r="3" spans="1:17" x14ac:dyDescent="0.55000000000000004">
      <c r="A3" s="29"/>
      <c r="B3" s="29"/>
      <c r="C3" s="19">
        <v>2009</v>
      </c>
      <c r="D3" s="19">
        <v>2010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  <c r="Q3" s="19" t="s">
        <v>62</v>
      </c>
    </row>
    <row r="4" spans="1:17" x14ac:dyDescent="0.55000000000000004">
      <c r="A4" s="20" t="s">
        <v>534</v>
      </c>
      <c r="B4" s="20" t="s">
        <v>535</v>
      </c>
      <c r="C4" s="10"/>
      <c r="D4" s="10"/>
    </row>
    <row r="5" spans="1:17" ht="57.6" x14ac:dyDescent="0.55000000000000004">
      <c r="A5" s="29" t="s">
        <v>420</v>
      </c>
      <c r="B5" s="29" t="s">
        <v>477</v>
      </c>
      <c r="C5" s="15">
        <v>12923</v>
      </c>
      <c r="D5" s="15">
        <v>13756</v>
      </c>
      <c r="E5" s="15">
        <v>24992</v>
      </c>
      <c r="F5" s="15">
        <v>8805</v>
      </c>
      <c r="G5" s="15">
        <v>12028</v>
      </c>
      <c r="H5" s="15">
        <v>-5870</v>
      </c>
      <c r="I5" s="15">
        <v>40245</v>
      </c>
      <c r="J5" s="15">
        <v>32348</v>
      </c>
      <c r="K5" s="15">
        <v>29608</v>
      </c>
      <c r="L5" s="23">
        <v>41215</v>
      </c>
      <c r="M5" s="23">
        <f>'12.連結キャッシュフロー計算書（営業CF)'!M40</f>
        <v>29454</v>
      </c>
      <c r="N5" s="23">
        <f>'12.連結キャッシュフロー計算書（営業CF)'!N40</f>
        <v>39509</v>
      </c>
      <c r="O5" s="23">
        <f>'12.連結キャッシュフロー計算書（営業CF)'!O40</f>
        <v>63801</v>
      </c>
      <c r="P5" s="23">
        <f>'12.連結キャッシュフロー計算書（営業CF)'!P40</f>
        <v>63367</v>
      </c>
      <c r="Q5" s="23">
        <f>'12.連結キャッシュフロー計算書（営業CF)'!Q40</f>
        <v>48303</v>
      </c>
    </row>
    <row r="6" spans="1:17" ht="57.6" x14ac:dyDescent="0.55000000000000004">
      <c r="A6" s="65" t="s">
        <v>478</v>
      </c>
      <c r="B6" s="7" t="s">
        <v>498</v>
      </c>
      <c r="C6" s="15">
        <v>-10441</v>
      </c>
      <c r="D6" s="15">
        <v>-7675</v>
      </c>
      <c r="E6" s="15">
        <v>-8281</v>
      </c>
      <c r="F6" s="15">
        <v>-7899</v>
      </c>
      <c r="G6" s="15">
        <v>-7899</v>
      </c>
      <c r="H6" s="15">
        <v>390</v>
      </c>
      <c r="I6" s="15">
        <v>-15678</v>
      </c>
      <c r="J6" s="15">
        <v>-13101</v>
      </c>
      <c r="K6" s="15">
        <v>-12304</v>
      </c>
      <c r="L6" s="15">
        <v>-11072</v>
      </c>
      <c r="M6" s="15">
        <f>'7.1株当たり情報 ８.キャッシュフロー９.配当金・配当性向'!M16</f>
        <v>-22897</v>
      </c>
      <c r="N6" s="15">
        <f>'12.連結キャッシュフロー計算書（投資、財務CF) '!N14</f>
        <v>-16062</v>
      </c>
      <c r="O6" s="15">
        <f>'12.連結キャッシュフロー計算書（投資、財務CF) '!O14</f>
        <v>-13860</v>
      </c>
      <c r="P6" s="15">
        <f>'12.連結キャッシュフロー計算書（投資、財務CF) '!P14</f>
        <v>-6044</v>
      </c>
      <c r="Q6" s="15">
        <f>'12.連結キャッシュフロー計算書（投資、財務CF) '!Q14</f>
        <v>-34509</v>
      </c>
    </row>
    <row r="7" spans="1:17" ht="57.6" x14ac:dyDescent="0.55000000000000004">
      <c r="A7" s="7" t="s">
        <v>499</v>
      </c>
      <c r="B7" s="7" t="s">
        <v>536</v>
      </c>
      <c r="C7" s="15">
        <v>-11757</v>
      </c>
      <c r="D7" s="15">
        <v>-1754</v>
      </c>
      <c r="E7" s="15">
        <v>-9044</v>
      </c>
      <c r="F7" s="15">
        <v>-4878</v>
      </c>
      <c r="G7" s="15">
        <v>-2401</v>
      </c>
      <c r="H7" s="15">
        <v>15363</v>
      </c>
      <c r="I7" s="15">
        <v>-33197</v>
      </c>
      <c r="J7" s="15">
        <v>-11689</v>
      </c>
      <c r="K7" s="15">
        <v>-7294</v>
      </c>
      <c r="L7" s="23">
        <v>-7902</v>
      </c>
      <c r="M7" s="23">
        <f>'7.1株当たり情報 ８.キャッシュフロー９.配当金・配当性向'!M18</f>
        <v>-10819</v>
      </c>
      <c r="N7" s="23">
        <f>'12.連結キャッシュフロー計算書（投資、財務CF) '!N33</f>
        <v>-26185</v>
      </c>
      <c r="O7" s="23">
        <f>'12.連結キャッシュフロー計算書（投資、財務CF) '!O33</f>
        <v>-13033</v>
      </c>
      <c r="P7" s="23">
        <f>'12.連結キャッシュフロー計算書（投資、財務CF) '!P33</f>
        <v>-15658</v>
      </c>
      <c r="Q7" s="23">
        <f>'12.連結キャッシュフロー計算書（投資、財務CF) '!Q33</f>
        <v>-19418</v>
      </c>
    </row>
    <row r="8" spans="1:17" ht="76.8" x14ac:dyDescent="0.55000000000000004">
      <c r="A8" s="7" t="s">
        <v>537</v>
      </c>
      <c r="B8" s="7" t="s">
        <v>538</v>
      </c>
      <c r="C8" s="16">
        <v>-2631</v>
      </c>
      <c r="D8" s="16">
        <v>243</v>
      </c>
      <c r="E8" s="16">
        <v>-1687</v>
      </c>
      <c r="F8" s="15">
        <v>-494</v>
      </c>
      <c r="G8" s="15">
        <v>2142</v>
      </c>
      <c r="H8" s="15">
        <v>1504</v>
      </c>
      <c r="I8" s="15">
        <v>2431</v>
      </c>
      <c r="J8" s="15">
        <v>-2471</v>
      </c>
      <c r="K8" s="15">
        <v>-1222</v>
      </c>
      <c r="L8" s="15">
        <v>87</v>
      </c>
      <c r="M8" s="15">
        <v>-236</v>
      </c>
      <c r="N8" s="15">
        <v>-1940</v>
      </c>
      <c r="O8" s="15">
        <v>3068</v>
      </c>
      <c r="P8" s="15">
        <v>6799</v>
      </c>
      <c r="Q8" s="15">
        <v>4040</v>
      </c>
    </row>
    <row r="9" spans="1:17" ht="57.6" x14ac:dyDescent="0.55000000000000004">
      <c r="A9" s="7" t="s">
        <v>539</v>
      </c>
      <c r="B9" s="7" t="s">
        <v>540</v>
      </c>
      <c r="C9" s="15">
        <v>-11907</v>
      </c>
      <c r="D9" s="15">
        <v>4569</v>
      </c>
      <c r="E9" s="15">
        <v>5979</v>
      </c>
      <c r="F9" s="15">
        <v>-4465</v>
      </c>
      <c r="G9" s="15">
        <v>3869</v>
      </c>
      <c r="H9" s="15">
        <v>11387</v>
      </c>
      <c r="I9" s="15">
        <v>-6199</v>
      </c>
      <c r="J9" s="15">
        <v>5086</v>
      </c>
      <c r="K9" s="15">
        <v>8787</v>
      </c>
      <c r="L9" s="23">
        <v>22327</v>
      </c>
      <c r="M9" s="23">
        <v>-4499</v>
      </c>
      <c r="N9" s="23">
        <v>-4679</v>
      </c>
      <c r="O9" s="23">
        <v>39976</v>
      </c>
      <c r="P9" s="23">
        <v>48463</v>
      </c>
      <c r="Q9" s="23">
        <v>-1584</v>
      </c>
    </row>
    <row r="10" spans="1:17" ht="57.6" x14ac:dyDescent="0.55000000000000004">
      <c r="A10" s="7" t="s">
        <v>541</v>
      </c>
      <c r="B10" s="7" t="s">
        <v>542</v>
      </c>
      <c r="C10" s="15">
        <v>35077</v>
      </c>
      <c r="D10" s="15">
        <v>23673</v>
      </c>
      <c r="E10" s="15">
        <v>28242</v>
      </c>
      <c r="F10" s="15">
        <v>34221</v>
      </c>
      <c r="G10" s="15">
        <v>29756</v>
      </c>
      <c r="H10" s="15">
        <v>33842</v>
      </c>
      <c r="I10" s="15">
        <v>43929</v>
      </c>
      <c r="J10" s="15">
        <v>38422</v>
      </c>
      <c r="K10" s="15">
        <v>43508</v>
      </c>
      <c r="L10" s="15">
        <v>52762</v>
      </c>
      <c r="M10" s="15">
        <v>75090</v>
      </c>
      <c r="N10" s="15">
        <v>70842</v>
      </c>
      <c r="O10" s="15">
        <v>66683</v>
      </c>
      <c r="P10" s="15">
        <v>106855</v>
      </c>
      <c r="Q10" s="15">
        <v>155319</v>
      </c>
    </row>
    <row r="11" spans="1:17" ht="96" x14ac:dyDescent="0.55000000000000004">
      <c r="A11" s="7" t="s">
        <v>543</v>
      </c>
      <c r="B11" s="7" t="s">
        <v>544</v>
      </c>
      <c r="C11" s="15">
        <v>503</v>
      </c>
      <c r="D11" s="15" t="s">
        <v>69</v>
      </c>
      <c r="E11" s="15" t="s">
        <v>69</v>
      </c>
      <c r="F11" s="15" t="s">
        <v>69</v>
      </c>
      <c r="G11" s="15">
        <v>47</v>
      </c>
      <c r="H11" s="15" t="s">
        <v>69</v>
      </c>
      <c r="I11" s="15">
        <v>692</v>
      </c>
      <c r="J11" s="15" t="s">
        <v>69</v>
      </c>
      <c r="K11" s="15">
        <v>466</v>
      </c>
      <c r="L11" s="15" t="s">
        <v>69</v>
      </c>
      <c r="M11" s="15">
        <v>251</v>
      </c>
      <c r="N11" s="15">
        <v>520</v>
      </c>
      <c r="O11" s="15" t="s">
        <v>69</v>
      </c>
      <c r="P11" s="15" t="s">
        <v>69</v>
      </c>
      <c r="Q11" s="15" t="s">
        <v>69</v>
      </c>
    </row>
    <row r="12" spans="1:17" ht="115.2" x14ac:dyDescent="0.55000000000000004">
      <c r="A12" s="7" t="s">
        <v>545</v>
      </c>
      <c r="B12" s="7" t="s">
        <v>546</v>
      </c>
      <c r="C12" s="15" t="s">
        <v>69</v>
      </c>
      <c r="D12" s="15" t="s">
        <v>69</v>
      </c>
      <c r="E12" s="15" t="s">
        <v>69</v>
      </c>
      <c r="F12" s="15" t="s">
        <v>69</v>
      </c>
      <c r="G12" s="15">
        <v>169</v>
      </c>
      <c r="H12" s="15">
        <v>-1300</v>
      </c>
      <c r="I12" s="15" t="s">
        <v>69</v>
      </c>
      <c r="J12" s="15" t="s">
        <v>69</v>
      </c>
      <c r="K12" s="15" t="s">
        <v>69</v>
      </c>
      <c r="L12" s="15" t="s">
        <v>69</v>
      </c>
      <c r="M12" s="15" t="s">
        <v>69</v>
      </c>
      <c r="N12" s="15" t="s">
        <v>69</v>
      </c>
      <c r="O12" s="15" t="s">
        <v>69</v>
      </c>
      <c r="P12" s="15" t="s">
        <v>69</v>
      </c>
      <c r="Q12" s="15" t="s">
        <v>69</v>
      </c>
    </row>
    <row r="13" spans="1:17" ht="113.25" customHeight="1" x14ac:dyDescent="0.55000000000000004">
      <c r="A13" s="7" t="s">
        <v>547</v>
      </c>
      <c r="B13" s="93" t="s">
        <v>548</v>
      </c>
      <c r="C13" s="15" t="s">
        <v>69</v>
      </c>
      <c r="D13" s="15" t="s">
        <v>69</v>
      </c>
      <c r="E13" s="15" t="s">
        <v>69</v>
      </c>
      <c r="F13" s="15" t="s">
        <v>69</v>
      </c>
      <c r="G13" s="15" t="s">
        <v>69</v>
      </c>
      <c r="H13" s="15" t="s">
        <v>69</v>
      </c>
      <c r="I13" s="15" t="s">
        <v>69</v>
      </c>
      <c r="J13" s="15" t="s">
        <v>69</v>
      </c>
      <c r="K13" s="15" t="s">
        <v>69</v>
      </c>
      <c r="L13" s="15" t="s">
        <v>69</v>
      </c>
      <c r="M13" s="15" t="s">
        <v>69</v>
      </c>
      <c r="N13" s="15" t="s">
        <v>69</v>
      </c>
      <c r="O13" s="15">
        <v>196</v>
      </c>
      <c r="P13" s="15" t="s">
        <v>69</v>
      </c>
      <c r="Q13" s="15" t="s">
        <v>69</v>
      </c>
    </row>
    <row r="14" spans="1:17" ht="57.6" x14ac:dyDescent="0.55000000000000004">
      <c r="A14" s="30" t="s">
        <v>549</v>
      </c>
      <c r="B14" s="30" t="s">
        <v>550</v>
      </c>
      <c r="C14" s="24">
        <v>23673</v>
      </c>
      <c r="D14" s="24">
        <v>28242</v>
      </c>
      <c r="E14" s="24">
        <v>34221</v>
      </c>
      <c r="F14" s="24">
        <v>29756</v>
      </c>
      <c r="G14" s="24">
        <v>33842</v>
      </c>
      <c r="H14" s="24">
        <v>43929</v>
      </c>
      <c r="I14" s="24">
        <v>38422</v>
      </c>
      <c r="J14" s="24">
        <v>43508</v>
      </c>
      <c r="K14" s="24">
        <v>52762</v>
      </c>
      <c r="L14" s="25">
        <v>75090</v>
      </c>
      <c r="M14" s="25">
        <v>70842</v>
      </c>
      <c r="N14" s="25">
        <v>66683</v>
      </c>
      <c r="O14" s="25">
        <v>106855</v>
      </c>
      <c r="P14" s="25">
        <v>155319</v>
      </c>
      <c r="Q14" s="25">
        <v>153734</v>
      </c>
    </row>
    <row r="15" spans="1:17" x14ac:dyDescent="0.55000000000000004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</sheetData>
  <mergeCells count="1">
    <mergeCell ref="A1:M1"/>
  </mergeCells>
  <phoneticPr fontId="2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1"/>
  <sheetViews>
    <sheetView zoomScale="70" zoomScaleNormal="70" workbookViewId="0">
      <pane xSplit="2" ySplit="3" topLeftCell="J4" activePane="bottomRight" state="frozen"/>
      <selection pane="topRight" activeCell="A21" sqref="A21:L21"/>
      <selection pane="bottomLeft" activeCell="A21" sqref="A21:L21"/>
      <selection pane="bottomRight" sqref="A1:B1"/>
    </sheetView>
  </sheetViews>
  <sheetFormatPr defaultRowHeight="19.2" x14ac:dyDescent="0.55000000000000004"/>
  <cols>
    <col min="1" max="2" width="19.5" style="7" customWidth="1"/>
    <col min="3" max="5" width="9.5" style="9" hidden="1" customWidth="1"/>
    <col min="6" max="6" width="8.203125E-2" style="9" customWidth="1"/>
    <col min="7" max="17" width="9.5" style="9" customWidth="1"/>
  </cols>
  <sheetData>
    <row r="1" spans="1:17" ht="26.4" x14ac:dyDescent="0.55000000000000004">
      <c r="A1" s="125" t="s">
        <v>0</v>
      </c>
      <c r="B1" s="125"/>
      <c r="D1" s="10" t="s">
        <v>1</v>
      </c>
    </row>
    <row r="2" spans="1:17" x14ac:dyDescent="0.55000000000000004">
      <c r="M2" s="23"/>
      <c r="N2" s="10" t="s">
        <v>2</v>
      </c>
    </row>
    <row r="3" spans="1:17" x14ac:dyDescent="0.55000000000000004">
      <c r="A3" s="123"/>
      <c r="B3" s="124"/>
      <c r="C3" s="48">
        <v>2009</v>
      </c>
      <c r="D3" s="48">
        <v>2010</v>
      </c>
      <c r="E3" s="48" t="s">
        <v>3</v>
      </c>
      <c r="F3" s="48" t="s">
        <v>4</v>
      </c>
      <c r="G3" s="48" t="s">
        <v>5</v>
      </c>
      <c r="H3" s="48" t="s">
        <v>6</v>
      </c>
      <c r="I3" s="48" t="s">
        <v>7</v>
      </c>
      <c r="J3" s="48" t="s">
        <v>8</v>
      </c>
      <c r="K3" s="48" t="s">
        <v>9</v>
      </c>
      <c r="L3" s="48" t="s">
        <v>10</v>
      </c>
      <c r="M3" s="48" t="s">
        <v>11</v>
      </c>
      <c r="N3" s="48" t="s">
        <v>12</v>
      </c>
      <c r="O3" s="48" t="s">
        <v>13</v>
      </c>
      <c r="P3" s="37" t="s">
        <v>14</v>
      </c>
      <c r="Q3" s="37" t="s">
        <v>15</v>
      </c>
    </row>
    <row r="4" spans="1:17" ht="38.1" customHeight="1" x14ac:dyDescent="0.55000000000000004">
      <c r="A4" s="36" t="s">
        <v>16</v>
      </c>
      <c r="B4" s="36" t="s">
        <v>17</v>
      </c>
      <c r="C4" s="38">
        <v>272833</v>
      </c>
      <c r="D4" s="38">
        <v>238255</v>
      </c>
      <c r="E4" s="38">
        <v>252707</v>
      </c>
      <c r="F4" s="38">
        <v>266255</v>
      </c>
      <c r="G4" s="38">
        <v>264048</v>
      </c>
      <c r="H4" s="38">
        <v>307532</v>
      </c>
      <c r="I4" s="38">
        <v>314702</v>
      </c>
      <c r="J4" s="40">
        <v>342236</v>
      </c>
      <c r="K4" s="38">
        <v>342479</v>
      </c>
      <c r="L4" s="38">
        <v>376530</v>
      </c>
      <c r="M4" s="38">
        <v>391213</v>
      </c>
      <c r="N4" s="38">
        <v>385443</v>
      </c>
      <c r="O4" s="38">
        <v>393499</v>
      </c>
      <c r="P4" s="38">
        <v>428175</v>
      </c>
      <c r="Q4" s="38">
        <v>482240</v>
      </c>
    </row>
    <row r="5" spans="1:17" ht="38.1" customHeight="1" x14ac:dyDescent="0.55000000000000004">
      <c r="A5" s="45" t="s">
        <v>18</v>
      </c>
      <c r="B5" s="45" t="s">
        <v>19</v>
      </c>
      <c r="C5" s="49">
        <v>104971</v>
      </c>
      <c r="D5" s="49">
        <v>87050</v>
      </c>
      <c r="E5" s="49">
        <v>95520</v>
      </c>
      <c r="F5" s="49">
        <v>100875</v>
      </c>
      <c r="G5" s="49">
        <v>96030</v>
      </c>
      <c r="H5" s="49">
        <v>117959</v>
      </c>
      <c r="I5" s="49">
        <v>127028</v>
      </c>
      <c r="J5" s="49">
        <v>140385</v>
      </c>
      <c r="K5" s="50">
        <v>136409</v>
      </c>
      <c r="L5" s="51">
        <v>149833</v>
      </c>
      <c r="M5" s="51">
        <v>157169</v>
      </c>
      <c r="N5" s="51">
        <v>152430</v>
      </c>
      <c r="O5" s="51">
        <v>156192</v>
      </c>
      <c r="P5" s="51">
        <v>178615</v>
      </c>
      <c r="Q5" s="51">
        <v>200959</v>
      </c>
    </row>
    <row r="6" spans="1:17" ht="38.1" customHeight="1" x14ac:dyDescent="0.55000000000000004">
      <c r="A6" s="46" t="s">
        <v>20</v>
      </c>
      <c r="B6" s="46" t="s">
        <v>21</v>
      </c>
      <c r="C6" s="52">
        <f>C5/C4</f>
        <v>0.38474451404338916</v>
      </c>
      <c r="D6" s="52">
        <f t="shared" ref="D6:L6" si="0">D5/D4</f>
        <v>0.36536484019223103</v>
      </c>
      <c r="E6" s="52">
        <f t="shared" si="0"/>
        <v>0.3779871550847424</v>
      </c>
      <c r="F6" s="52">
        <f t="shared" si="0"/>
        <v>0.37886612457982011</v>
      </c>
      <c r="G6" s="52">
        <f t="shared" si="0"/>
        <v>0.36368387565897109</v>
      </c>
      <c r="H6" s="52">
        <f t="shared" si="0"/>
        <v>0.38356658819244827</v>
      </c>
      <c r="I6" s="52">
        <f t="shared" si="0"/>
        <v>0.40364535338192958</v>
      </c>
      <c r="J6" s="52">
        <f t="shared" si="0"/>
        <v>0.41019939456982901</v>
      </c>
      <c r="K6" s="52">
        <f t="shared" si="0"/>
        <v>0.39829887379956141</v>
      </c>
      <c r="L6" s="52">
        <f t="shared" si="0"/>
        <v>0.39793110774705864</v>
      </c>
      <c r="M6" s="52">
        <f t="shared" ref="M6:N6" si="1">M5/M4</f>
        <v>0.40174789692571566</v>
      </c>
      <c r="N6" s="52">
        <f t="shared" si="1"/>
        <v>0.39546703403616101</v>
      </c>
      <c r="O6" s="52">
        <f t="shared" ref="O6:P6" si="2">O5/O4</f>
        <v>0.3969311230778223</v>
      </c>
      <c r="P6" s="52">
        <f t="shared" si="2"/>
        <v>0.41715420096922989</v>
      </c>
      <c r="Q6" s="52">
        <f>Q5/Q4</f>
        <v>0.41671989051094893</v>
      </c>
    </row>
    <row r="7" spans="1:17" ht="38.1" customHeight="1" x14ac:dyDescent="0.55000000000000004">
      <c r="A7" s="45" t="s">
        <v>22</v>
      </c>
      <c r="B7" s="45" t="s">
        <v>23</v>
      </c>
      <c r="C7" s="49">
        <v>85358</v>
      </c>
      <c r="D7" s="49">
        <v>76756</v>
      </c>
      <c r="E7" s="49">
        <v>79222</v>
      </c>
      <c r="F7" s="49">
        <v>81509</v>
      </c>
      <c r="G7" s="49">
        <v>83913</v>
      </c>
      <c r="H7" s="49">
        <v>93940</v>
      </c>
      <c r="I7" s="49">
        <v>99838</v>
      </c>
      <c r="J7" s="49">
        <v>104683</v>
      </c>
      <c r="K7" s="49">
        <v>99319</v>
      </c>
      <c r="L7" s="49">
        <v>107011</v>
      </c>
      <c r="M7" s="49">
        <v>112688</v>
      </c>
      <c r="N7" s="49">
        <v>110584</v>
      </c>
      <c r="O7" s="49">
        <v>106450</v>
      </c>
      <c r="P7" s="49">
        <v>114809</v>
      </c>
      <c r="Q7" s="49">
        <v>132739</v>
      </c>
    </row>
    <row r="8" spans="1:17" ht="38.1" customHeight="1" x14ac:dyDescent="0.55000000000000004">
      <c r="A8" s="46" t="s">
        <v>20</v>
      </c>
      <c r="B8" s="46" t="s">
        <v>21</v>
      </c>
      <c r="C8" s="52">
        <f>C7/C4</f>
        <v>0.31285804869645534</v>
      </c>
      <c r="D8" s="52">
        <f t="shared" ref="D8:L8" si="3">D7/D4</f>
        <v>0.32215903129000439</v>
      </c>
      <c r="E8" s="52">
        <f t="shared" si="3"/>
        <v>0.31349349246360408</v>
      </c>
      <c r="F8" s="52">
        <f t="shared" si="3"/>
        <v>0.306131340256521</v>
      </c>
      <c r="G8" s="52">
        <f t="shared" si="3"/>
        <v>0.31779449191056169</v>
      </c>
      <c r="H8" s="52">
        <f t="shared" si="3"/>
        <v>0.3054641468204935</v>
      </c>
      <c r="I8" s="52">
        <f t="shared" si="3"/>
        <v>0.31724615668155909</v>
      </c>
      <c r="J8" s="52">
        <f t="shared" si="3"/>
        <v>0.30587956848490516</v>
      </c>
      <c r="K8" s="52">
        <f t="shared" si="3"/>
        <v>0.29000026278983532</v>
      </c>
      <c r="L8" s="52">
        <f t="shared" si="3"/>
        <v>0.28420311794544922</v>
      </c>
      <c r="M8" s="52">
        <f t="shared" ref="M8:N8" si="4">M7/M4</f>
        <v>0.28804768757684435</v>
      </c>
      <c r="N8" s="52">
        <f t="shared" si="4"/>
        <v>0.28690104632851032</v>
      </c>
      <c r="O8" s="52">
        <f t="shared" ref="O8:P8" si="5">O7/O4</f>
        <v>0.27052165316811477</v>
      </c>
      <c r="P8" s="52">
        <f t="shared" si="5"/>
        <v>0.26813569218193495</v>
      </c>
      <c r="Q8" s="52">
        <f t="shared" ref="Q8" si="6">Q7/Q4</f>
        <v>0.2752550597213006</v>
      </c>
    </row>
    <row r="9" spans="1:17" ht="38.1" customHeight="1" x14ac:dyDescent="0.55000000000000004">
      <c r="A9" s="45" t="s">
        <v>24</v>
      </c>
      <c r="B9" s="45" t="s">
        <v>25</v>
      </c>
      <c r="C9" s="49">
        <v>19613</v>
      </c>
      <c r="D9" s="49">
        <v>10294</v>
      </c>
      <c r="E9" s="49">
        <v>16297</v>
      </c>
      <c r="F9" s="49">
        <v>19365</v>
      </c>
      <c r="G9" s="49">
        <v>12116</v>
      </c>
      <c r="H9" s="49">
        <v>24018</v>
      </c>
      <c r="I9" s="49">
        <v>27189</v>
      </c>
      <c r="J9" s="49">
        <v>35701</v>
      </c>
      <c r="K9" s="49">
        <v>37089</v>
      </c>
      <c r="L9" s="49">
        <v>42822</v>
      </c>
      <c r="M9" s="49">
        <v>44480</v>
      </c>
      <c r="N9" s="49">
        <v>41845</v>
      </c>
      <c r="O9" s="49">
        <v>49742</v>
      </c>
      <c r="P9" s="49">
        <v>63806</v>
      </c>
      <c r="Q9" s="49">
        <v>68219</v>
      </c>
    </row>
    <row r="10" spans="1:17" ht="38.1" customHeight="1" x14ac:dyDescent="0.55000000000000004">
      <c r="A10" s="46" t="s">
        <v>20</v>
      </c>
      <c r="B10" s="46" t="s">
        <v>21</v>
      </c>
      <c r="C10" s="52">
        <f>C9/C4</f>
        <v>7.1886465346933839E-2</v>
      </c>
      <c r="D10" s="52">
        <f t="shared" ref="D10:L10" si="7">D9/D4</f>
        <v>4.3205808902226604E-2</v>
      </c>
      <c r="E10" s="52">
        <f t="shared" si="7"/>
        <v>6.4489705469179717E-2</v>
      </c>
      <c r="F10" s="52">
        <f t="shared" si="7"/>
        <v>7.2731028525285915E-2</v>
      </c>
      <c r="G10" s="52">
        <f t="shared" si="7"/>
        <v>4.5885596558201541E-2</v>
      </c>
      <c r="H10" s="52">
        <f t="shared" si="7"/>
        <v>7.8099189677822145E-2</v>
      </c>
      <c r="I10" s="52">
        <f t="shared" si="7"/>
        <v>8.6396019091076637E-2</v>
      </c>
      <c r="J10" s="52">
        <f t="shared" si="7"/>
        <v>0.10431690412463913</v>
      </c>
      <c r="K10" s="52">
        <f t="shared" si="7"/>
        <v>0.10829569112266738</v>
      </c>
      <c r="L10" s="52">
        <f t="shared" si="7"/>
        <v>0.11372798980160943</v>
      </c>
      <c r="M10" s="52">
        <f t="shared" ref="M10:N10" si="8">M9/M4</f>
        <v>0.11369765319659622</v>
      </c>
      <c r="N10" s="52">
        <f t="shared" si="8"/>
        <v>0.10856339329031789</v>
      </c>
      <c r="O10" s="52">
        <f t="shared" ref="O10:P10" si="9">O9/O4</f>
        <v>0.12640946990970753</v>
      </c>
      <c r="P10" s="52">
        <f t="shared" si="9"/>
        <v>0.14901850878729492</v>
      </c>
      <c r="Q10" s="52">
        <f t="shared" ref="Q10" si="10">Q9/Q4</f>
        <v>0.14146275713337758</v>
      </c>
    </row>
    <row r="11" spans="1:17" ht="38.1" customHeight="1" x14ac:dyDescent="0.55000000000000004">
      <c r="A11" s="45" t="s">
        <v>26</v>
      </c>
      <c r="B11" s="45" t="s">
        <v>27</v>
      </c>
      <c r="C11" s="49">
        <v>17731</v>
      </c>
      <c r="D11" s="49">
        <v>9816</v>
      </c>
      <c r="E11" s="49">
        <v>15279</v>
      </c>
      <c r="F11" s="49">
        <v>18650</v>
      </c>
      <c r="G11" s="49">
        <v>13472</v>
      </c>
      <c r="H11" s="49">
        <v>24804</v>
      </c>
      <c r="I11" s="49">
        <v>28377</v>
      </c>
      <c r="J11" s="49">
        <v>34840</v>
      </c>
      <c r="K11" s="49">
        <v>37039</v>
      </c>
      <c r="L11" s="49">
        <v>41871</v>
      </c>
      <c r="M11" s="49">
        <v>45462</v>
      </c>
      <c r="N11" s="49">
        <v>42669</v>
      </c>
      <c r="O11" s="49">
        <v>48378</v>
      </c>
      <c r="P11" s="49">
        <v>65577</v>
      </c>
      <c r="Q11" s="49">
        <v>70882</v>
      </c>
    </row>
    <row r="12" spans="1:17" ht="38.1" customHeight="1" x14ac:dyDescent="0.55000000000000004">
      <c r="A12" s="46" t="s">
        <v>20</v>
      </c>
      <c r="B12" s="46" t="s">
        <v>21</v>
      </c>
      <c r="C12" s="52">
        <f>C11/C4</f>
        <v>6.4988472802043742E-2</v>
      </c>
      <c r="D12" s="52">
        <f t="shared" ref="D12:L12" si="11">D11/D4</f>
        <v>4.1199555098528885E-2</v>
      </c>
      <c r="E12" s="52">
        <f t="shared" si="11"/>
        <v>6.0461324775332698E-2</v>
      </c>
      <c r="F12" s="52">
        <f t="shared" si="11"/>
        <v>7.0045632945860178E-2</v>
      </c>
      <c r="G12" s="52">
        <f t="shared" si="11"/>
        <v>5.1021026480033933E-2</v>
      </c>
      <c r="H12" s="52">
        <f t="shared" si="11"/>
        <v>8.0655021266079624E-2</v>
      </c>
      <c r="I12" s="52">
        <f t="shared" si="11"/>
        <v>9.0171018932196173E-2</v>
      </c>
      <c r="J12" s="52">
        <f t="shared" si="11"/>
        <v>0.10180109631949882</v>
      </c>
      <c r="K12" s="52">
        <f t="shared" si="11"/>
        <v>0.10814969676972895</v>
      </c>
      <c r="L12" s="52">
        <f t="shared" si="11"/>
        <v>0.11120229463787747</v>
      </c>
      <c r="M12" s="52">
        <f t="shared" ref="M12:N12" si="12">M11/M4</f>
        <v>0.1162077947307477</v>
      </c>
      <c r="N12" s="52">
        <f t="shared" si="12"/>
        <v>0.11070119317253135</v>
      </c>
      <c r="O12" s="52">
        <f t="shared" ref="O12:P12" si="13">O11/O4</f>
        <v>0.12294313327352802</v>
      </c>
      <c r="P12" s="52">
        <f t="shared" si="13"/>
        <v>0.15315466806796288</v>
      </c>
      <c r="Q12" s="52">
        <f t="shared" ref="Q12" si="14">Q11/Q4</f>
        <v>0.14698490378234905</v>
      </c>
    </row>
    <row r="13" spans="1:17" ht="38.1" customHeight="1" x14ac:dyDescent="0.55000000000000004">
      <c r="A13" s="45" t="s">
        <v>28</v>
      </c>
      <c r="B13" s="45" t="s">
        <v>29</v>
      </c>
      <c r="C13" s="49">
        <v>8536</v>
      </c>
      <c r="D13" s="49">
        <v>6130</v>
      </c>
      <c r="E13" s="49">
        <v>10046</v>
      </c>
      <c r="F13" s="49">
        <v>9083</v>
      </c>
      <c r="G13" s="49">
        <v>7578</v>
      </c>
      <c r="H13" s="49">
        <v>9724</v>
      </c>
      <c r="I13" s="49">
        <v>18445</v>
      </c>
      <c r="J13" s="49">
        <v>23899</v>
      </c>
      <c r="K13" s="49">
        <v>26473</v>
      </c>
      <c r="L13" s="49">
        <v>29838</v>
      </c>
      <c r="M13" s="49">
        <v>32523</v>
      </c>
      <c r="N13" s="49">
        <v>31766</v>
      </c>
      <c r="O13" s="49">
        <v>36097</v>
      </c>
      <c r="P13" s="49">
        <v>47289</v>
      </c>
      <c r="Q13" s="49">
        <v>52048</v>
      </c>
    </row>
    <row r="14" spans="1:17" ht="38.1" customHeight="1" x14ac:dyDescent="0.55000000000000004">
      <c r="A14" s="46" t="s">
        <v>20</v>
      </c>
      <c r="B14" s="46" t="s">
        <v>21</v>
      </c>
      <c r="C14" s="52">
        <f>C13/C4</f>
        <v>3.1286537918800143E-2</v>
      </c>
      <c r="D14" s="52">
        <f t="shared" ref="D14:L14" si="15">D13/D4</f>
        <v>2.5728736018131835E-2</v>
      </c>
      <c r="E14" s="52">
        <f t="shared" si="15"/>
        <v>3.9753548576018871E-2</v>
      </c>
      <c r="F14" s="52">
        <f t="shared" si="15"/>
        <v>3.4113913353739839E-2</v>
      </c>
      <c r="G14" s="52">
        <f t="shared" si="15"/>
        <v>2.8699327395019087E-2</v>
      </c>
      <c r="H14" s="52">
        <f t="shared" si="15"/>
        <v>3.1619473745821573E-2</v>
      </c>
      <c r="I14" s="52">
        <f t="shared" si="15"/>
        <v>5.861100342546282E-2</v>
      </c>
      <c r="J14" s="52">
        <f t="shared" si="15"/>
        <v>6.9831928844423144E-2</v>
      </c>
      <c r="K14" s="52">
        <f t="shared" si="15"/>
        <v>7.7298170106780265E-2</v>
      </c>
      <c r="L14" s="52">
        <f t="shared" si="15"/>
        <v>7.9244681698669425E-2</v>
      </c>
      <c r="M14" s="52">
        <f t="shared" ref="M14:N14" si="16">M13/M4</f>
        <v>8.313374044318568E-2</v>
      </c>
      <c r="N14" s="52">
        <f t="shared" si="16"/>
        <v>8.2414260993194849E-2</v>
      </c>
      <c r="O14" s="52">
        <f t="shared" ref="O14:P14" si="17">O13/O4</f>
        <v>9.173339703531648E-2</v>
      </c>
      <c r="P14" s="52">
        <f t="shared" si="17"/>
        <v>0.1104431599229287</v>
      </c>
      <c r="Q14" s="52">
        <f t="shared" ref="Q14" si="18">Q13/Q4</f>
        <v>0.10792966157929662</v>
      </c>
    </row>
    <row r="15" spans="1:17" x14ac:dyDescent="0.55000000000000004">
      <c r="C15" s="47"/>
      <c r="D15" s="47"/>
      <c r="E15" s="47"/>
      <c r="F15" s="47"/>
      <c r="G15" s="47"/>
      <c r="H15" s="47"/>
      <c r="I15" s="47"/>
      <c r="J15" s="47"/>
      <c r="K15" s="47"/>
      <c r="L15" s="47"/>
    </row>
    <row r="16" spans="1:17" x14ac:dyDescent="0.55000000000000004"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20" ht="38.1" customHeight="1" x14ac:dyDescent="0.55000000000000004">
      <c r="A17" s="36" t="s">
        <v>30</v>
      </c>
      <c r="B17" s="36" t="s">
        <v>31</v>
      </c>
      <c r="C17" s="38">
        <v>181224</v>
      </c>
      <c r="D17" s="38">
        <v>183778</v>
      </c>
      <c r="E17" s="38">
        <v>187909</v>
      </c>
      <c r="F17" s="38">
        <v>196244</v>
      </c>
      <c r="G17" s="38">
        <v>204076</v>
      </c>
      <c r="H17" s="38">
        <v>241338</v>
      </c>
      <c r="I17" s="38">
        <v>234817</v>
      </c>
      <c r="J17" s="38">
        <v>241666</v>
      </c>
      <c r="K17" s="38">
        <v>263080</v>
      </c>
      <c r="L17" s="38">
        <v>284223</v>
      </c>
      <c r="M17" s="55">
        <v>290906</v>
      </c>
      <c r="N17" s="55">
        <v>285640</v>
      </c>
      <c r="O17" s="55">
        <v>335446</v>
      </c>
      <c r="P17" s="55">
        <v>394363</v>
      </c>
      <c r="Q17" s="55">
        <v>431509</v>
      </c>
    </row>
    <row r="18" spans="1:20" ht="38.1" customHeight="1" x14ac:dyDescent="0.55000000000000004">
      <c r="A18" s="36" t="s">
        <v>32</v>
      </c>
      <c r="B18" s="36" t="s">
        <v>33</v>
      </c>
      <c r="C18" s="41">
        <v>99931</v>
      </c>
      <c r="D18" s="41">
        <v>100325</v>
      </c>
      <c r="E18" s="41">
        <v>96933</v>
      </c>
      <c r="F18" s="41">
        <v>94596</v>
      </c>
      <c r="G18" s="41">
        <v>96183</v>
      </c>
      <c r="H18" s="41">
        <v>99376</v>
      </c>
      <c r="I18" s="41">
        <v>105015</v>
      </c>
      <c r="J18" s="41">
        <v>108131</v>
      </c>
      <c r="K18" s="41">
        <v>112273</v>
      </c>
      <c r="L18" s="41">
        <v>134325</v>
      </c>
      <c r="M18" s="55">
        <v>146284</v>
      </c>
      <c r="N18" s="55">
        <v>151977</v>
      </c>
      <c r="O18" s="55">
        <v>162013</v>
      </c>
      <c r="P18" s="55">
        <v>166164</v>
      </c>
      <c r="Q18" s="55">
        <v>187360</v>
      </c>
    </row>
    <row r="19" spans="1:20" ht="38.1" customHeight="1" x14ac:dyDescent="0.55000000000000004">
      <c r="A19" s="36" t="s">
        <v>34</v>
      </c>
      <c r="B19" s="36" t="s">
        <v>35</v>
      </c>
      <c r="C19" s="41">
        <v>281155</v>
      </c>
      <c r="D19" s="41">
        <v>284104</v>
      </c>
      <c r="E19" s="41">
        <v>284843</v>
      </c>
      <c r="F19" s="41">
        <v>290840</v>
      </c>
      <c r="G19" s="41">
        <v>300259</v>
      </c>
      <c r="H19" s="41">
        <v>340715</v>
      </c>
      <c r="I19" s="41">
        <v>339832</v>
      </c>
      <c r="J19" s="41">
        <v>349798</v>
      </c>
      <c r="K19" s="41">
        <v>375354</v>
      </c>
      <c r="L19" s="41">
        <v>418548</v>
      </c>
      <c r="M19" s="55">
        <v>437190</v>
      </c>
      <c r="N19" s="55">
        <v>437618</v>
      </c>
      <c r="O19" s="55">
        <v>497459</v>
      </c>
      <c r="P19" s="55">
        <v>560528</v>
      </c>
      <c r="Q19" s="55">
        <v>618869</v>
      </c>
    </row>
    <row r="20" spans="1:20" ht="38.1" customHeight="1" x14ac:dyDescent="0.55000000000000004">
      <c r="A20" s="36" t="s">
        <v>36</v>
      </c>
      <c r="B20" s="36" t="s">
        <v>37</v>
      </c>
      <c r="C20" s="41">
        <v>147306</v>
      </c>
      <c r="D20" s="41">
        <v>153139</v>
      </c>
      <c r="E20" s="41">
        <v>156653</v>
      </c>
      <c r="F20" s="41">
        <v>161568</v>
      </c>
      <c r="G20" s="41">
        <v>173429</v>
      </c>
      <c r="H20" s="41">
        <v>181994</v>
      </c>
      <c r="I20" s="41">
        <v>210017</v>
      </c>
      <c r="J20" s="41">
        <v>219971</v>
      </c>
      <c r="K20" s="41">
        <v>241629</v>
      </c>
      <c r="L20" s="41">
        <v>268060</v>
      </c>
      <c r="M20" s="55">
        <v>287941</v>
      </c>
      <c r="N20" s="55">
        <v>302775</v>
      </c>
      <c r="O20" s="55">
        <v>335504</v>
      </c>
      <c r="P20" s="55">
        <v>381164</v>
      </c>
      <c r="Q20" s="55">
        <v>423499</v>
      </c>
    </row>
    <row r="23" spans="1:20" ht="38.1" customHeight="1" x14ac:dyDescent="0.55000000000000004">
      <c r="A23" s="36" t="s">
        <v>38</v>
      </c>
      <c r="B23" s="36" t="s">
        <v>39</v>
      </c>
      <c r="C23" s="38">
        <v>13001</v>
      </c>
      <c r="D23" s="38">
        <v>12448</v>
      </c>
      <c r="E23" s="38">
        <v>12001</v>
      </c>
      <c r="F23" s="38">
        <v>11700</v>
      </c>
      <c r="G23" s="38">
        <v>12660</v>
      </c>
      <c r="H23" s="38">
        <v>13965</v>
      </c>
      <c r="I23" s="38">
        <v>13610</v>
      </c>
      <c r="J23" s="38">
        <v>13995</v>
      </c>
      <c r="K23" s="38">
        <v>14597</v>
      </c>
      <c r="L23" s="38">
        <v>15536</v>
      </c>
      <c r="M23" s="55">
        <v>16555</v>
      </c>
      <c r="N23" s="55">
        <v>16890</v>
      </c>
      <c r="O23" s="55">
        <v>15672</v>
      </c>
      <c r="P23" s="95">
        <v>16257</v>
      </c>
      <c r="Q23" s="95">
        <v>18970</v>
      </c>
      <c r="S23" s="117"/>
      <c r="T23" s="117"/>
    </row>
    <row r="24" spans="1:20" ht="38.1" customHeight="1" x14ac:dyDescent="0.55000000000000004">
      <c r="A24" s="36" t="s">
        <v>40</v>
      </c>
      <c r="B24" s="36" t="s">
        <v>41</v>
      </c>
      <c r="C24" s="42">
        <v>8989</v>
      </c>
      <c r="D24" s="42">
        <v>8608</v>
      </c>
      <c r="E24" s="42">
        <v>8463</v>
      </c>
      <c r="F24" s="42">
        <v>8911</v>
      </c>
      <c r="G24" s="42">
        <v>9147</v>
      </c>
      <c r="H24" s="42">
        <v>16163</v>
      </c>
      <c r="I24" s="42">
        <v>13571</v>
      </c>
      <c r="J24" s="42">
        <v>12098</v>
      </c>
      <c r="K24" s="42">
        <v>12876</v>
      </c>
      <c r="L24" s="42">
        <v>17187</v>
      </c>
      <c r="M24" s="55">
        <v>21711</v>
      </c>
      <c r="N24" s="55">
        <v>17676</v>
      </c>
      <c r="O24" s="55">
        <v>14471</v>
      </c>
      <c r="P24" s="55">
        <v>16357</v>
      </c>
      <c r="Q24" s="55">
        <v>22512</v>
      </c>
      <c r="S24" s="117"/>
    </row>
    <row r="25" spans="1:20" ht="38.1" customHeight="1" x14ac:dyDescent="0.55000000000000004">
      <c r="A25" s="36" t="s">
        <v>42</v>
      </c>
      <c r="B25" s="36" t="s">
        <v>43</v>
      </c>
      <c r="C25" s="42">
        <v>8503</v>
      </c>
      <c r="D25" s="42">
        <v>8301</v>
      </c>
      <c r="E25" s="42">
        <v>7924</v>
      </c>
      <c r="F25" s="42">
        <v>7969</v>
      </c>
      <c r="G25" s="42">
        <v>7909</v>
      </c>
      <c r="H25" s="42">
        <v>8050</v>
      </c>
      <c r="I25" s="42">
        <v>7951</v>
      </c>
      <c r="J25" s="42">
        <v>9425</v>
      </c>
      <c r="K25" s="42">
        <v>9546</v>
      </c>
      <c r="L25" s="42">
        <v>10591</v>
      </c>
      <c r="M25" s="55">
        <v>11506</v>
      </c>
      <c r="N25" s="55">
        <v>13256</v>
      </c>
      <c r="O25" s="55">
        <v>15536</v>
      </c>
      <c r="P25" s="55">
        <v>16205</v>
      </c>
      <c r="Q25" s="55">
        <v>17524</v>
      </c>
    </row>
    <row r="27" spans="1:20" ht="38.1" customHeight="1" x14ac:dyDescent="0.55000000000000004">
      <c r="A27" s="36" t="s">
        <v>44</v>
      </c>
      <c r="B27" s="36" t="s">
        <v>45</v>
      </c>
      <c r="C27" s="41">
        <v>12923</v>
      </c>
      <c r="D27" s="41">
        <v>13756</v>
      </c>
      <c r="E27" s="41">
        <v>24992</v>
      </c>
      <c r="F27" s="41">
        <v>8805</v>
      </c>
      <c r="G27" s="41">
        <v>12028</v>
      </c>
      <c r="H27" s="41">
        <v>-5870</v>
      </c>
      <c r="I27" s="41">
        <v>40245</v>
      </c>
      <c r="J27" s="41">
        <v>32348</v>
      </c>
      <c r="K27" s="41">
        <v>29608</v>
      </c>
      <c r="L27" s="41">
        <v>41215</v>
      </c>
      <c r="M27" s="55">
        <f>'12.連結キャッシュフロー計算書（営業CF)'!M40</f>
        <v>29454</v>
      </c>
      <c r="N27" s="55">
        <f>'12.連結キャッシュフロー計算書（営業CF)'!N40</f>
        <v>39509</v>
      </c>
      <c r="O27" s="55">
        <f>'12.連結キャッシュフロー計算書（営業CF)'!O40</f>
        <v>63801</v>
      </c>
      <c r="P27" s="55">
        <v>63367</v>
      </c>
      <c r="Q27" s="55">
        <v>48303</v>
      </c>
    </row>
    <row r="28" spans="1:20" ht="38.1" customHeight="1" x14ac:dyDescent="0.55000000000000004">
      <c r="A28" s="54" t="s">
        <v>46</v>
      </c>
      <c r="B28" s="54" t="s">
        <v>47</v>
      </c>
      <c r="C28" s="41">
        <v>-10441</v>
      </c>
      <c r="D28" s="41">
        <v>-7675</v>
      </c>
      <c r="E28" s="41">
        <v>-8281</v>
      </c>
      <c r="F28" s="41">
        <v>-7899</v>
      </c>
      <c r="G28" s="41">
        <v>-7899</v>
      </c>
      <c r="H28" s="41">
        <v>390</v>
      </c>
      <c r="I28" s="41">
        <v>-15678</v>
      </c>
      <c r="J28" s="41">
        <v>-13101</v>
      </c>
      <c r="K28" s="41">
        <v>-12304</v>
      </c>
      <c r="L28" s="41">
        <v>-11072</v>
      </c>
      <c r="M28" s="41">
        <v>-22897</v>
      </c>
      <c r="N28" s="41">
        <v>-16062</v>
      </c>
      <c r="O28" s="41">
        <v>-13860</v>
      </c>
      <c r="P28" s="41">
        <v>-6044</v>
      </c>
      <c r="Q28" s="41">
        <v>-34509</v>
      </c>
    </row>
    <row r="29" spans="1:20" ht="38.1" customHeight="1" x14ac:dyDescent="0.55000000000000004">
      <c r="A29" s="36" t="s">
        <v>48</v>
      </c>
      <c r="B29" s="36" t="s">
        <v>49</v>
      </c>
      <c r="C29" s="41">
        <v>2482</v>
      </c>
      <c r="D29" s="41">
        <v>6081</v>
      </c>
      <c r="E29" s="41">
        <v>16711</v>
      </c>
      <c r="F29" s="41">
        <v>906</v>
      </c>
      <c r="G29" s="41">
        <v>4129</v>
      </c>
      <c r="H29" s="41">
        <v>-5480</v>
      </c>
      <c r="I29" s="41">
        <v>24567</v>
      </c>
      <c r="J29" s="41">
        <v>19247</v>
      </c>
      <c r="K29" s="41">
        <v>17304</v>
      </c>
      <c r="L29" s="41">
        <v>30143</v>
      </c>
      <c r="M29" s="41">
        <f>M27+M28</f>
        <v>6557</v>
      </c>
      <c r="N29" s="41">
        <f>N27+N28</f>
        <v>23447</v>
      </c>
      <c r="O29" s="41">
        <f>O27+O28</f>
        <v>49941</v>
      </c>
      <c r="P29" s="41">
        <f>P27+P28</f>
        <v>57323</v>
      </c>
      <c r="Q29" s="41">
        <f>Q27+Q28</f>
        <v>13794</v>
      </c>
    </row>
    <row r="31" spans="1:20" ht="38.1" customHeight="1" x14ac:dyDescent="0.55000000000000004">
      <c r="A31" s="36" t="s">
        <v>50</v>
      </c>
      <c r="B31" s="36" t="s">
        <v>51</v>
      </c>
      <c r="C31" s="40"/>
      <c r="D31" s="43">
        <f>D13/(('10.連結貸借対照表（負債・純資産） '!C47-'10.連結貸借対照表（負債・純資産） '!C46+'10.連結貸借対照表（負債・純資産） '!D47-'10.連結貸借対照表（負債・純資産） '!D46)/2)</f>
        <v>4.0889155702302935E-2</v>
      </c>
      <c r="E31" s="43">
        <f>E13/(('10.連結貸借対照表（負債・純資産） '!D47-'10.連結貸借対照表（負債・純資産） '!D46+'10.連結貸借対照表（負債・純資産） '!E47-'10.連結貸借対照表（負債・純資産） '!E46)/2)</f>
        <v>6.4948037044819065E-2</v>
      </c>
      <c r="F31" s="43">
        <f>F13/(('10.連結貸借対照表（負債・純資産） '!E47-'10.連結貸借対照表（負債・純資産） '!E46+'10.連結貸借対照表（負債・純資産） '!F47-'10.連結貸借対照表（負債・純資産） '!F46)/2)</f>
        <v>5.7165694289724275E-2</v>
      </c>
      <c r="G31" s="43">
        <f>G13/(('10.連結貸借対照表（負債・純資産） '!F47-'10.連結貸借対照表（負債・純資産） '!F46+'10.連結貸借対照表（負債・純資産） '!G47-'10.連結貸借対照表（負債・純資産） '!G46)/2)</f>
        <v>4.5289784697216451E-2</v>
      </c>
      <c r="H31" s="43">
        <f>H13/(('10.連結貸借対照表（負債・純資産） '!G47-'10.連結貸借対照表（負債・純資産） '!G46+'10.連結貸借対照表（負債・純資産） '!H47-'10.連結貸借対照表（負債・純資産） '!H46)/2)</f>
        <v>5.4765820360900226E-2</v>
      </c>
      <c r="I31" s="43">
        <f>I13/(('10.連結貸借対照表（負債・純資産） '!H47-'10.連結貸借対照表（負債・純資産） '!H46+'10.連結貸借対照表（負債・純資産） '!I47-'10.連結貸借対照表（負債・純資産） '!I46)/2)</f>
        <v>9.4207358337823649E-2</v>
      </c>
      <c r="J31" s="43">
        <f>J13/(('10.連結貸借対照表（負債・純資産） '!I47-'10.連結貸借対照表（負債・純資産） '!I46+'10.連結貸借対照表（負債・純資産） '!J47-'10.連結貸借対照表（負債・純資産） '!J46)/2)</f>
        <v>0.11129713153403203</v>
      </c>
      <c r="K31" s="43">
        <f>K13/(('10.連結貸借対照表（負債・純資産） '!J47-'10.連結貸借対照表（負債・純資産） '!J46+'10.連結貸借対照表（負債・純資産） '!K47-'10.連結貸借対照表（負債・純資産） '!K46)/2)</f>
        <v>0.11484384828621379</v>
      </c>
      <c r="L31" s="43">
        <f>L13/(('10.連結貸借対照表（負債・純資産） '!K47-'10.連結貸借対照表（負債・純資産） '!K46+'10.連結貸借対照表（負債・純資産） '!L47-'10.連結貸借対照表（負債・純資産） '!L46)/2)</f>
        <v>0.11723566183259794</v>
      </c>
      <c r="M31" s="43">
        <f>M13/(('10.連結貸借対照表（負債・純資産） '!L47-'10.連結貸借対照表（負債・純資産） '!L46+'10.連結貸借対照表（負債・純資産） '!M47-'10.連結貸借対照表（負債・純資産） '!M46)/2)</f>
        <v>0.11707596276377459</v>
      </c>
      <c r="N31" s="43">
        <v>0.108</v>
      </c>
      <c r="O31" s="43">
        <v>0.113</v>
      </c>
      <c r="P31" s="43">
        <v>0.13200000000000001</v>
      </c>
      <c r="Q31" s="43">
        <v>0.129</v>
      </c>
    </row>
    <row r="32" spans="1:20" ht="38.1" customHeight="1" x14ac:dyDescent="0.55000000000000004">
      <c r="A32" s="36" t="s">
        <v>52</v>
      </c>
      <c r="B32" s="36" t="s">
        <v>53</v>
      </c>
      <c r="C32" s="40"/>
      <c r="D32" s="43">
        <f t="shared" ref="D32:N32" si="19">D13/((C19+D19)/2)</f>
        <v>2.1689172573988207E-2</v>
      </c>
      <c r="E32" s="43">
        <f t="shared" si="19"/>
        <v>3.531436144315727E-2</v>
      </c>
      <c r="F32" s="43">
        <f t="shared" si="19"/>
        <v>3.1555560959764313E-2</v>
      </c>
      <c r="G32" s="43">
        <f t="shared" si="19"/>
        <v>2.5640374962569722E-2</v>
      </c>
      <c r="H32" s="43">
        <f t="shared" si="19"/>
        <v>3.0341324297085373E-2</v>
      </c>
      <c r="I32" s="43">
        <f t="shared" si="19"/>
        <v>5.4206395737546417E-2</v>
      </c>
      <c r="J32" s="43">
        <f t="shared" si="19"/>
        <v>6.9309629801487749E-2</v>
      </c>
      <c r="K32" s="43">
        <f t="shared" si="19"/>
        <v>7.3013657826221268E-2</v>
      </c>
      <c r="L32" s="43">
        <f t="shared" si="19"/>
        <v>7.5167967834820923E-2</v>
      </c>
      <c r="M32" s="43">
        <f t="shared" si="19"/>
        <v>7.6011582984511619E-2</v>
      </c>
      <c r="N32" s="43">
        <f t="shared" si="19"/>
        <v>7.2623935766476758E-2</v>
      </c>
      <c r="O32" s="43">
        <f>O13/((N19+O19)/2)</f>
        <v>7.7206476044218819E-2</v>
      </c>
      <c r="P32" s="43">
        <f>P13/((O19+P19)/2)</f>
        <v>8.9394293124584703E-2</v>
      </c>
      <c r="Q32" s="43">
        <f>Q13/((P19+Q19)/2)</f>
        <v>8.8262052557366175E-2</v>
      </c>
    </row>
    <row r="34" spans="1:17" x14ac:dyDescent="0.55000000000000004">
      <c r="A34" s="36" t="s">
        <v>54</v>
      </c>
      <c r="B34" s="36" t="s">
        <v>55</v>
      </c>
      <c r="C34" s="66">
        <v>103.51</v>
      </c>
      <c r="D34" s="66">
        <v>93.63</v>
      </c>
      <c r="E34" s="66">
        <v>87.87</v>
      </c>
      <c r="F34" s="66">
        <v>79.89</v>
      </c>
      <c r="G34" s="66">
        <v>79.849999999999994</v>
      </c>
      <c r="H34" s="66">
        <v>100.28</v>
      </c>
      <c r="I34" s="66">
        <v>109.98</v>
      </c>
      <c r="J34" s="66">
        <v>120.19</v>
      </c>
      <c r="K34" s="66">
        <v>108.43</v>
      </c>
      <c r="L34" s="66">
        <v>110.91</v>
      </c>
      <c r="M34" s="66">
        <v>111</v>
      </c>
      <c r="N34" s="66">
        <v>108.8</v>
      </c>
      <c r="O34" s="66">
        <v>106.11</v>
      </c>
      <c r="P34" s="66">
        <v>112.43</v>
      </c>
      <c r="Q34" s="66">
        <v>135.51</v>
      </c>
    </row>
    <row r="35" spans="1:17" x14ac:dyDescent="0.55000000000000004">
      <c r="A35" s="36" t="s">
        <v>56</v>
      </c>
      <c r="B35" s="36" t="s">
        <v>57</v>
      </c>
      <c r="C35" s="66">
        <v>152.47999999999999</v>
      </c>
      <c r="D35" s="66">
        <v>130.24</v>
      </c>
      <c r="E35" s="66">
        <v>116.43</v>
      </c>
      <c r="F35" s="66">
        <v>111.18</v>
      </c>
      <c r="G35" s="66">
        <v>102.68</v>
      </c>
      <c r="H35" s="66">
        <v>134.43</v>
      </c>
      <c r="I35" s="66">
        <v>138.80000000000001</v>
      </c>
      <c r="J35" s="66">
        <v>132.63</v>
      </c>
      <c r="K35" s="66">
        <v>118.84</v>
      </c>
      <c r="L35" s="66">
        <v>129.75</v>
      </c>
      <c r="M35" s="66">
        <v>128.4</v>
      </c>
      <c r="N35" s="66">
        <v>120.9</v>
      </c>
      <c r="O35" s="66">
        <v>123.75</v>
      </c>
      <c r="P35" s="66">
        <v>130.6</v>
      </c>
      <c r="Q35" s="66">
        <v>141.02000000000001</v>
      </c>
    </row>
    <row r="38" spans="1:17" ht="38.1" customHeight="1" x14ac:dyDescent="0.55000000000000004">
      <c r="A38" s="36" t="s">
        <v>58</v>
      </c>
      <c r="B38" s="36" t="s">
        <v>59</v>
      </c>
      <c r="C38" s="55">
        <v>9670</v>
      </c>
      <c r="D38" s="55">
        <v>9624</v>
      </c>
      <c r="E38" s="55">
        <v>9819</v>
      </c>
      <c r="F38" s="55">
        <v>10132</v>
      </c>
      <c r="G38" s="55">
        <v>10395</v>
      </c>
      <c r="H38" s="55">
        <v>10612</v>
      </c>
      <c r="I38" s="55">
        <v>10819</v>
      </c>
      <c r="J38" s="55">
        <v>11094</v>
      </c>
      <c r="K38" s="55">
        <v>11528</v>
      </c>
      <c r="L38" s="55">
        <v>11954</v>
      </c>
      <c r="M38" s="55">
        <v>12684</v>
      </c>
      <c r="N38" s="55">
        <v>13182</v>
      </c>
      <c r="O38" s="55">
        <v>13308</v>
      </c>
      <c r="P38" s="55">
        <v>13499</v>
      </c>
      <c r="Q38" s="119">
        <v>13898</v>
      </c>
    </row>
    <row r="40" spans="1:17" hidden="1" x14ac:dyDescent="0.55000000000000004">
      <c r="D40" s="56">
        <f t="shared" ref="D40:L40" si="20">D4/D38</f>
        <v>24.756338320864504</v>
      </c>
      <c r="E40" s="56">
        <f t="shared" si="20"/>
        <v>25.736531214991345</v>
      </c>
      <c r="F40" s="56">
        <f t="shared" si="20"/>
        <v>26.278622187129887</v>
      </c>
      <c r="G40" s="56">
        <f t="shared" si="20"/>
        <v>25.401443001443003</v>
      </c>
      <c r="H40" s="56">
        <f t="shared" si="20"/>
        <v>28.979645684131171</v>
      </c>
      <c r="I40" s="56">
        <f t="shared" si="20"/>
        <v>29.087900915056846</v>
      </c>
      <c r="J40" s="56">
        <f t="shared" si="20"/>
        <v>30.848747070488553</v>
      </c>
      <c r="K40" s="56">
        <f t="shared" si="20"/>
        <v>29.708448993754338</v>
      </c>
      <c r="L40" s="56">
        <f t="shared" si="20"/>
        <v>31.498243265852434</v>
      </c>
    </row>
    <row r="41" spans="1:17" hidden="1" x14ac:dyDescent="0.55000000000000004">
      <c r="D41" s="56">
        <f t="shared" ref="D41:L41" si="21">D9/D38</f>
        <v>1.0696176226101413</v>
      </c>
      <c r="E41" s="56">
        <f t="shared" si="21"/>
        <v>1.6597413178531419</v>
      </c>
      <c r="F41" s="56">
        <f t="shared" si="21"/>
        <v>1.9112712198973549</v>
      </c>
      <c r="G41" s="56">
        <f t="shared" si="21"/>
        <v>1.1655603655603655</v>
      </c>
      <c r="H41" s="56">
        <f t="shared" si="21"/>
        <v>2.2632868450810402</v>
      </c>
      <c r="I41" s="56">
        <f t="shared" si="21"/>
        <v>2.5130788427765967</v>
      </c>
      <c r="J41" s="56">
        <f t="shared" si="21"/>
        <v>3.2180457905173969</v>
      </c>
      <c r="K41" s="56">
        <f t="shared" si="21"/>
        <v>3.217297015961138</v>
      </c>
      <c r="L41" s="56">
        <f t="shared" si="21"/>
        <v>3.5822318889074785</v>
      </c>
    </row>
  </sheetData>
  <mergeCells count="2">
    <mergeCell ref="A3:B3"/>
    <mergeCell ref="A1:B1"/>
  </mergeCells>
  <phoneticPr fontId="2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9"/>
  <sheetViews>
    <sheetView zoomScale="70" zoomScaleNormal="70" workbookViewId="0">
      <selection sqref="A1:L1"/>
    </sheetView>
  </sheetViews>
  <sheetFormatPr defaultRowHeight="19.2" x14ac:dyDescent="0.55000000000000004"/>
  <cols>
    <col min="1" max="2" width="19.5" customWidth="1"/>
    <col min="3" max="6" width="9.5" hidden="1" customWidth="1"/>
    <col min="7" max="17" width="9.5" customWidth="1"/>
  </cols>
  <sheetData>
    <row r="1" spans="1:17" ht="26.4" x14ac:dyDescent="0.55000000000000004">
      <c r="A1" s="126" t="s">
        <v>60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7" x14ac:dyDescent="0.55000000000000004">
      <c r="A2" s="10"/>
      <c r="B2" s="10"/>
      <c r="C2" s="10"/>
      <c r="D2" s="10"/>
    </row>
    <row r="3" spans="1:17" x14ac:dyDescent="0.55000000000000004">
      <c r="A3" s="18"/>
      <c r="B3" s="10"/>
      <c r="C3" s="10"/>
      <c r="D3" s="10"/>
    </row>
    <row r="4" spans="1:17" x14ac:dyDescent="0.55000000000000004">
      <c r="A4" s="18" t="s">
        <v>16</v>
      </c>
      <c r="B4" s="18" t="s">
        <v>61</v>
      </c>
      <c r="D4" s="23"/>
      <c r="E4" s="23"/>
      <c r="F4" s="23"/>
      <c r="G4" s="23"/>
      <c r="H4" s="23"/>
      <c r="I4" s="23"/>
      <c r="M4" s="23"/>
      <c r="N4" t="s">
        <v>2</v>
      </c>
      <c r="O4" s="23"/>
      <c r="P4" s="23"/>
      <c r="Q4" s="23"/>
    </row>
    <row r="5" spans="1:17" x14ac:dyDescent="0.55000000000000004">
      <c r="A5" s="44"/>
      <c r="B5" s="44"/>
      <c r="C5" s="37">
        <v>2009</v>
      </c>
      <c r="D5" s="37">
        <v>2010</v>
      </c>
      <c r="E5" s="48" t="s">
        <v>3</v>
      </c>
      <c r="F5" s="48" t="s">
        <v>4</v>
      </c>
      <c r="G5" s="48" t="s">
        <v>5</v>
      </c>
      <c r="H5" s="48" t="s">
        <v>6</v>
      </c>
      <c r="I5" s="48" t="s">
        <v>7</v>
      </c>
      <c r="J5" s="48" t="s">
        <v>8</v>
      </c>
      <c r="K5" s="48" t="s">
        <v>9</v>
      </c>
      <c r="L5" s="48" t="s">
        <v>10</v>
      </c>
      <c r="M5" s="48" t="s">
        <v>11</v>
      </c>
      <c r="N5" s="48" t="s">
        <v>12</v>
      </c>
      <c r="O5" s="48" t="s">
        <v>13</v>
      </c>
      <c r="P5" s="37" t="s">
        <v>14</v>
      </c>
      <c r="Q5" s="37" t="s">
        <v>62</v>
      </c>
    </row>
    <row r="6" spans="1:17" ht="38.1" customHeight="1" x14ac:dyDescent="0.55000000000000004">
      <c r="A6" s="44" t="s">
        <v>63</v>
      </c>
      <c r="B6" s="36" t="s">
        <v>64</v>
      </c>
      <c r="C6" s="41">
        <v>152578</v>
      </c>
      <c r="D6" s="41">
        <v>134629</v>
      </c>
      <c r="E6" s="41">
        <v>140850</v>
      </c>
      <c r="F6" s="41">
        <v>153321</v>
      </c>
      <c r="G6" s="41">
        <v>153953</v>
      </c>
      <c r="H6" s="41">
        <v>182274</v>
      </c>
      <c r="I6" s="41">
        <v>192650</v>
      </c>
      <c r="J6" s="41">
        <v>208480</v>
      </c>
      <c r="K6" s="41">
        <v>209321</v>
      </c>
      <c r="L6" s="41">
        <v>231601</v>
      </c>
      <c r="M6" s="41">
        <v>241414</v>
      </c>
      <c r="N6" s="41">
        <v>236261</v>
      </c>
      <c r="O6" s="41">
        <v>248556</v>
      </c>
      <c r="P6" s="41">
        <v>277524</v>
      </c>
      <c r="Q6" s="41">
        <v>314723</v>
      </c>
    </row>
    <row r="7" spans="1:17" ht="38.1" customHeight="1" x14ac:dyDescent="0.55000000000000004">
      <c r="A7" s="53" t="s">
        <v>65</v>
      </c>
      <c r="B7" s="54" t="s">
        <v>66</v>
      </c>
      <c r="C7" s="41">
        <v>51061</v>
      </c>
      <c r="D7" s="41">
        <v>50489</v>
      </c>
      <c r="E7" s="41">
        <v>49552</v>
      </c>
      <c r="F7" s="41">
        <v>50622</v>
      </c>
      <c r="G7" s="41">
        <v>55158</v>
      </c>
      <c r="H7" s="41">
        <v>62769</v>
      </c>
      <c r="I7" s="41">
        <v>59441</v>
      </c>
      <c r="J7" s="41">
        <v>64612</v>
      </c>
      <c r="K7" s="41">
        <v>64387</v>
      </c>
      <c r="L7" s="41">
        <v>65936</v>
      </c>
      <c r="M7" s="41">
        <v>69108</v>
      </c>
      <c r="N7" s="41">
        <v>70210</v>
      </c>
      <c r="O7" s="41">
        <v>66928</v>
      </c>
      <c r="P7" s="41">
        <v>66965</v>
      </c>
      <c r="Q7" s="41">
        <v>75923</v>
      </c>
    </row>
    <row r="8" spans="1:17" ht="38.1" hidden="1" customHeight="1" x14ac:dyDescent="0.55000000000000004">
      <c r="A8" s="44" t="s">
        <v>67</v>
      </c>
      <c r="B8" s="36" t="s">
        <v>68</v>
      </c>
      <c r="C8" s="41">
        <v>63213</v>
      </c>
      <c r="D8" s="41">
        <v>47883</v>
      </c>
      <c r="E8" s="41" t="s">
        <v>69</v>
      </c>
      <c r="F8" s="41" t="s">
        <v>69</v>
      </c>
      <c r="G8" s="41" t="s">
        <v>69</v>
      </c>
      <c r="H8" s="41" t="s">
        <v>69</v>
      </c>
      <c r="I8" s="41" t="s">
        <v>69</v>
      </c>
      <c r="J8" s="41" t="s">
        <v>69</v>
      </c>
      <c r="K8" s="41" t="s">
        <v>69</v>
      </c>
      <c r="L8" s="41" t="s">
        <v>69</v>
      </c>
      <c r="M8" s="41"/>
      <c r="N8" s="41"/>
      <c r="O8" s="41"/>
      <c r="P8" s="41"/>
      <c r="Q8" s="41"/>
    </row>
    <row r="9" spans="1:17" ht="38.1" customHeight="1" x14ac:dyDescent="0.55000000000000004">
      <c r="A9" s="44" t="s">
        <v>70</v>
      </c>
      <c r="B9" s="36" t="s">
        <v>71</v>
      </c>
      <c r="C9" s="41" t="s">
        <v>69</v>
      </c>
      <c r="D9" s="41" t="s">
        <v>69</v>
      </c>
      <c r="E9" s="41">
        <v>25071</v>
      </c>
      <c r="F9" s="41">
        <v>26526</v>
      </c>
      <c r="G9" s="41">
        <v>23184</v>
      </c>
      <c r="H9" s="41">
        <v>26650</v>
      </c>
      <c r="I9" s="41">
        <v>24913</v>
      </c>
      <c r="J9" s="41">
        <v>28930</v>
      </c>
      <c r="K9" s="41">
        <v>26813</v>
      </c>
      <c r="L9" s="41">
        <v>27727</v>
      </c>
      <c r="M9" s="41">
        <v>27457</v>
      </c>
      <c r="N9" s="41">
        <v>30158</v>
      </c>
      <c r="O9" s="41">
        <v>28560</v>
      </c>
      <c r="P9" s="41">
        <v>22320</v>
      </c>
      <c r="Q9" s="41">
        <v>24023</v>
      </c>
    </row>
    <row r="10" spans="1:17" ht="38.1" customHeight="1" x14ac:dyDescent="0.55000000000000004">
      <c r="A10" s="44" t="s">
        <v>72</v>
      </c>
      <c r="B10" s="36" t="s">
        <v>73</v>
      </c>
      <c r="C10" s="41" t="s">
        <v>69</v>
      </c>
      <c r="D10" s="41" t="s">
        <v>69</v>
      </c>
      <c r="E10" s="41">
        <v>29220</v>
      </c>
      <c r="F10" s="41">
        <v>28783</v>
      </c>
      <c r="G10" s="41">
        <v>24483</v>
      </c>
      <c r="H10" s="41">
        <v>29577</v>
      </c>
      <c r="I10" s="41">
        <v>31058</v>
      </c>
      <c r="J10" s="41">
        <v>33589</v>
      </c>
      <c r="K10" s="41">
        <v>36241</v>
      </c>
      <c r="L10" s="41">
        <v>44310</v>
      </c>
      <c r="M10" s="41">
        <v>45511</v>
      </c>
      <c r="N10" s="41">
        <v>43111</v>
      </c>
      <c r="O10" s="41">
        <v>45159</v>
      </c>
      <c r="P10" s="41">
        <v>56887</v>
      </c>
      <c r="Q10" s="41">
        <v>63049</v>
      </c>
    </row>
    <row r="11" spans="1:17" ht="38.1" customHeight="1" x14ac:dyDescent="0.55000000000000004">
      <c r="A11" s="44" t="s">
        <v>74</v>
      </c>
      <c r="B11" s="36" t="s">
        <v>75</v>
      </c>
      <c r="C11" s="41">
        <v>7215</v>
      </c>
      <c r="D11" s="41">
        <v>6417</v>
      </c>
      <c r="E11" s="41">
        <v>9302</v>
      </c>
      <c r="F11" s="41">
        <v>8387</v>
      </c>
      <c r="G11" s="41">
        <v>8542</v>
      </c>
      <c r="H11" s="41">
        <v>7710</v>
      </c>
      <c r="I11" s="41">
        <v>8215</v>
      </c>
      <c r="J11" s="41">
        <v>8196</v>
      </c>
      <c r="K11" s="41">
        <v>7476</v>
      </c>
      <c r="L11" s="41">
        <v>8865</v>
      </c>
      <c r="M11" s="41">
        <v>9786</v>
      </c>
      <c r="N11" s="41">
        <v>7798</v>
      </c>
      <c r="O11" s="41">
        <v>6107</v>
      </c>
      <c r="P11" s="41">
        <v>6932</v>
      </c>
      <c r="Q11" s="41">
        <v>7150</v>
      </c>
    </row>
    <row r="12" spans="1:17" ht="38.1" hidden="1" customHeight="1" x14ac:dyDescent="0.55000000000000004">
      <c r="A12" s="44" t="s">
        <v>76</v>
      </c>
      <c r="B12" s="36" t="s">
        <v>77</v>
      </c>
      <c r="C12" s="59">
        <v>-1235</v>
      </c>
      <c r="D12" s="59">
        <v>-1165</v>
      </c>
      <c r="E12" s="59" t="s">
        <v>69</v>
      </c>
      <c r="F12" s="41" t="s">
        <v>69</v>
      </c>
      <c r="G12" s="41" t="s">
        <v>69</v>
      </c>
      <c r="H12" s="41" t="s">
        <v>69</v>
      </c>
      <c r="I12" s="41" t="s">
        <v>69</v>
      </c>
      <c r="J12" s="41" t="s">
        <v>69</v>
      </c>
      <c r="K12" s="41" t="s">
        <v>69</v>
      </c>
      <c r="L12" s="41" t="s">
        <v>69</v>
      </c>
      <c r="M12" s="41" t="s">
        <v>69</v>
      </c>
      <c r="N12" s="41" t="s">
        <v>69</v>
      </c>
      <c r="O12" s="41" t="s">
        <v>69</v>
      </c>
      <c r="P12" s="41"/>
      <c r="Q12" s="41"/>
    </row>
    <row r="13" spans="1:17" ht="38.1" customHeight="1" x14ac:dyDescent="0.55000000000000004">
      <c r="A13" s="44" t="s">
        <v>78</v>
      </c>
      <c r="B13" s="36" t="s">
        <v>79</v>
      </c>
      <c r="C13" s="41" t="s">
        <v>69</v>
      </c>
      <c r="D13" s="41" t="s">
        <v>69</v>
      </c>
      <c r="E13" s="41">
        <v>-1291</v>
      </c>
      <c r="F13" s="41">
        <v>-1385</v>
      </c>
      <c r="G13" s="41">
        <v>-1272</v>
      </c>
      <c r="H13" s="41">
        <v>-1449</v>
      </c>
      <c r="I13" s="41">
        <v>-1575</v>
      </c>
      <c r="J13" s="41">
        <v>-1572</v>
      </c>
      <c r="K13" s="41">
        <v>-1760</v>
      </c>
      <c r="L13" s="41">
        <v>-1910</v>
      </c>
      <c r="M13" s="41">
        <f>M14-M6-M7-M9-M10-M11</f>
        <v>-2063</v>
      </c>
      <c r="N13" s="41">
        <f>N14-N6-N7-N9-N10-N11</f>
        <v>-2095</v>
      </c>
      <c r="O13" s="41">
        <v>-1813</v>
      </c>
      <c r="P13" s="41">
        <v>-2455</v>
      </c>
      <c r="Q13" s="41">
        <v>-2629</v>
      </c>
    </row>
    <row r="14" spans="1:17" ht="38.1" customHeight="1" x14ac:dyDescent="0.55000000000000004">
      <c r="A14" s="44" t="s">
        <v>80</v>
      </c>
      <c r="B14" s="36" t="s">
        <v>81</v>
      </c>
      <c r="C14" s="41">
        <v>272833</v>
      </c>
      <c r="D14" s="41">
        <v>238255</v>
      </c>
      <c r="E14" s="41">
        <v>252707</v>
      </c>
      <c r="F14" s="41">
        <v>266255</v>
      </c>
      <c r="G14" s="41">
        <v>264048</v>
      </c>
      <c r="H14" s="41">
        <v>307532</v>
      </c>
      <c r="I14" s="41">
        <v>314702</v>
      </c>
      <c r="J14" s="41">
        <v>342236</v>
      </c>
      <c r="K14" s="41">
        <v>342479</v>
      </c>
      <c r="L14" s="41">
        <v>376530</v>
      </c>
      <c r="M14" s="41">
        <v>391213</v>
      </c>
      <c r="N14" s="41">
        <v>385443</v>
      </c>
      <c r="O14" s="41">
        <v>393499.25199999998</v>
      </c>
      <c r="P14" s="41">
        <v>428175</v>
      </c>
      <c r="Q14" s="41">
        <v>482240</v>
      </c>
    </row>
    <row r="15" spans="1:17" x14ac:dyDescent="0.55000000000000004"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7" x14ac:dyDescent="0.55000000000000004">
      <c r="A16" s="17" t="s">
        <v>82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24" x14ac:dyDescent="0.55000000000000004">
      <c r="A17" s="44"/>
      <c r="B17" s="44"/>
      <c r="C17" s="37">
        <v>2009</v>
      </c>
      <c r="D17" s="37">
        <v>2010</v>
      </c>
      <c r="E17" s="48" t="s">
        <v>3</v>
      </c>
      <c r="F17" s="48" t="s">
        <v>4</v>
      </c>
      <c r="G17" s="48" t="s">
        <v>5</v>
      </c>
      <c r="H17" s="48" t="s">
        <v>6</v>
      </c>
      <c r="I17" s="48" t="s">
        <v>7</v>
      </c>
      <c r="J17" s="48" t="s">
        <v>8</v>
      </c>
      <c r="K17" s="48" t="s">
        <v>9</v>
      </c>
      <c r="L17" s="48" t="s">
        <v>10</v>
      </c>
      <c r="M17" s="48" t="s">
        <v>11</v>
      </c>
      <c r="N17" s="48" t="s">
        <v>12</v>
      </c>
      <c r="O17" s="48" t="s">
        <v>13</v>
      </c>
      <c r="P17" s="37" t="s">
        <v>14</v>
      </c>
      <c r="Q17" s="37" t="s">
        <v>62</v>
      </c>
    </row>
    <row r="18" spans="1:24" ht="38.1" customHeight="1" x14ac:dyDescent="0.55000000000000004">
      <c r="A18" s="44" t="s">
        <v>63</v>
      </c>
      <c r="B18" s="36" t="s">
        <v>64</v>
      </c>
      <c r="C18" s="41">
        <v>21171</v>
      </c>
      <c r="D18" s="41">
        <v>17022</v>
      </c>
      <c r="E18" s="41">
        <v>14186</v>
      </c>
      <c r="F18" s="41">
        <v>15130</v>
      </c>
      <c r="G18" s="41">
        <v>12638</v>
      </c>
      <c r="H18" s="41">
        <v>23246</v>
      </c>
      <c r="I18" s="41">
        <v>26795</v>
      </c>
      <c r="J18" s="41">
        <v>32959</v>
      </c>
      <c r="K18" s="41">
        <v>33052</v>
      </c>
      <c r="L18" s="41">
        <v>37046</v>
      </c>
      <c r="M18" s="41">
        <v>38776</v>
      </c>
      <c r="N18" s="41">
        <v>35752</v>
      </c>
      <c r="O18" s="41">
        <v>41813</v>
      </c>
      <c r="P18" s="41">
        <v>52956</v>
      </c>
      <c r="Q18" s="41">
        <v>57615</v>
      </c>
    </row>
    <row r="19" spans="1:24" ht="38.1" customHeight="1" x14ac:dyDescent="0.55000000000000004">
      <c r="A19" s="44" t="s">
        <v>65</v>
      </c>
      <c r="B19" s="36" t="s">
        <v>66</v>
      </c>
      <c r="C19" s="41">
        <v>1176</v>
      </c>
      <c r="D19" s="41">
        <v>1259</v>
      </c>
      <c r="E19" s="41">
        <v>-83</v>
      </c>
      <c r="F19" s="41">
        <v>987</v>
      </c>
      <c r="G19" s="41">
        <v>1909</v>
      </c>
      <c r="H19" s="41">
        <v>2500</v>
      </c>
      <c r="I19" s="41">
        <v>1438</v>
      </c>
      <c r="J19" s="41">
        <v>1045</v>
      </c>
      <c r="K19" s="41">
        <v>1922</v>
      </c>
      <c r="L19" s="41">
        <v>2701</v>
      </c>
      <c r="M19" s="41">
        <v>2327</v>
      </c>
      <c r="N19" s="41">
        <v>3190</v>
      </c>
      <c r="O19" s="41">
        <v>4994</v>
      </c>
      <c r="P19" s="41">
        <v>6083</v>
      </c>
      <c r="Q19" s="41">
        <v>5538</v>
      </c>
    </row>
    <row r="20" spans="1:24" ht="38.1" hidden="1" customHeight="1" x14ac:dyDescent="0.55000000000000004">
      <c r="A20" s="44" t="s">
        <v>67</v>
      </c>
      <c r="B20" s="36" t="s">
        <v>83</v>
      </c>
      <c r="C20" s="41">
        <v>4854</v>
      </c>
      <c r="D20" s="41">
        <v>340</v>
      </c>
      <c r="E20" s="41" t="s">
        <v>69</v>
      </c>
      <c r="F20" s="41" t="s">
        <v>69</v>
      </c>
      <c r="G20" s="41" t="s">
        <v>69</v>
      </c>
      <c r="H20" s="41" t="s">
        <v>69</v>
      </c>
      <c r="I20" s="41" t="s">
        <v>69</v>
      </c>
      <c r="J20" s="41" t="s">
        <v>69</v>
      </c>
      <c r="K20" s="41" t="s">
        <v>69</v>
      </c>
      <c r="L20" s="41" t="s">
        <v>69</v>
      </c>
      <c r="M20" s="41" t="s">
        <v>69</v>
      </c>
      <c r="N20" s="41" t="s">
        <v>69</v>
      </c>
      <c r="O20" s="41" t="s">
        <v>69</v>
      </c>
      <c r="P20" s="41"/>
      <c r="Q20" s="41"/>
      <c r="R20" s="1"/>
      <c r="T20" s="1"/>
      <c r="V20" s="1"/>
      <c r="X20" s="1"/>
    </row>
    <row r="21" spans="1:24" ht="38.1" customHeight="1" x14ac:dyDescent="0.55000000000000004">
      <c r="A21" s="57" t="s">
        <v>70</v>
      </c>
      <c r="B21" s="36" t="s">
        <v>84</v>
      </c>
      <c r="C21" s="41" t="s">
        <v>69</v>
      </c>
      <c r="D21" s="41" t="s">
        <v>69</v>
      </c>
      <c r="E21" s="41">
        <v>-569</v>
      </c>
      <c r="F21" s="41">
        <v>394</v>
      </c>
      <c r="G21" s="41">
        <v>-1409</v>
      </c>
      <c r="H21" s="41">
        <v>-2388</v>
      </c>
      <c r="I21" s="41">
        <v>-2289</v>
      </c>
      <c r="J21" s="41">
        <v>346</v>
      </c>
      <c r="K21" s="41">
        <v>775</v>
      </c>
      <c r="L21" s="41">
        <v>479</v>
      </c>
      <c r="M21" s="41">
        <v>119</v>
      </c>
      <c r="N21" s="41">
        <v>791</v>
      </c>
      <c r="O21" s="41">
        <v>882</v>
      </c>
      <c r="P21" s="41">
        <v>118</v>
      </c>
      <c r="Q21" s="41">
        <v>1389</v>
      </c>
    </row>
    <row r="22" spans="1:24" ht="38.1" customHeight="1" x14ac:dyDescent="0.55000000000000004">
      <c r="A22" s="44" t="s">
        <v>72</v>
      </c>
      <c r="B22" s="36" t="s">
        <v>73</v>
      </c>
      <c r="C22" s="41" t="s">
        <v>69</v>
      </c>
      <c r="D22" s="41" t="s">
        <v>69</v>
      </c>
      <c r="E22" s="41">
        <v>999</v>
      </c>
      <c r="F22" s="41">
        <v>1395</v>
      </c>
      <c r="G22" s="41">
        <v>179</v>
      </c>
      <c r="H22" s="41">
        <v>2036</v>
      </c>
      <c r="I22" s="41">
        <v>1966</v>
      </c>
      <c r="J22" s="41">
        <v>2206</v>
      </c>
      <c r="K22" s="41">
        <v>2670</v>
      </c>
      <c r="L22" s="41">
        <v>4084</v>
      </c>
      <c r="M22" s="41">
        <v>4465</v>
      </c>
      <c r="N22" s="41">
        <v>3659</v>
      </c>
      <c r="O22" s="41">
        <v>3355</v>
      </c>
      <c r="P22" s="41">
        <v>5978</v>
      </c>
      <c r="Q22" s="41">
        <v>5422</v>
      </c>
    </row>
    <row r="23" spans="1:24" ht="38.1" customHeight="1" x14ac:dyDescent="0.55000000000000004">
      <c r="A23" s="44" t="s">
        <v>74</v>
      </c>
      <c r="B23" s="36" t="s">
        <v>75</v>
      </c>
      <c r="C23" s="41">
        <v>1754</v>
      </c>
      <c r="D23" s="41">
        <v>1451</v>
      </c>
      <c r="E23" s="41">
        <v>1759</v>
      </c>
      <c r="F23" s="41">
        <v>1452</v>
      </c>
      <c r="G23" s="41">
        <v>1488</v>
      </c>
      <c r="H23" s="41">
        <v>1805</v>
      </c>
      <c r="I23" s="41">
        <v>1316</v>
      </c>
      <c r="J23" s="41">
        <v>1265</v>
      </c>
      <c r="K23" s="41">
        <v>882</v>
      </c>
      <c r="L23" s="41">
        <v>891</v>
      </c>
      <c r="M23" s="41">
        <v>1375</v>
      </c>
      <c r="N23" s="41">
        <v>1199</v>
      </c>
      <c r="O23" s="41">
        <v>989</v>
      </c>
      <c r="P23" s="41">
        <v>1256</v>
      </c>
      <c r="Q23" s="41">
        <v>597</v>
      </c>
    </row>
    <row r="24" spans="1:24" ht="38.1" hidden="1" customHeight="1" x14ac:dyDescent="0.55000000000000004">
      <c r="A24" s="44" t="s">
        <v>85</v>
      </c>
      <c r="B24" s="36" t="s">
        <v>77</v>
      </c>
      <c r="C24" s="41">
        <v>-9344</v>
      </c>
      <c r="D24" s="41">
        <v>-9779</v>
      </c>
      <c r="E24" s="41" t="s">
        <v>69</v>
      </c>
      <c r="F24" s="41" t="s">
        <v>69</v>
      </c>
      <c r="G24" s="41" t="s">
        <v>69</v>
      </c>
      <c r="H24" s="41" t="s">
        <v>69</v>
      </c>
      <c r="I24" s="41" t="s">
        <v>69</v>
      </c>
      <c r="J24" s="41" t="s">
        <v>69</v>
      </c>
      <c r="K24" s="41" t="s">
        <v>69</v>
      </c>
      <c r="L24" s="41" t="s">
        <v>69</v>
      </c>
      <c r="M24" s="41" t="s">
        <v>69</v>
      </c>
      <c r="N24" s="41" t="s">
        <v>69</v>
      </c>
      <c r="O24" s="41" t="s">
        <v>69</v>
      </c>
      <c r="P24" s="41"/>
      <c r="Q24" s="41"/>
    </row>
    <row r="25" spans="1:24" ht="38.1" customHeight="1" x14ac:dyDescent="0.55000000000000004">
      <c r="A25" s="44" t="s">
        <v>78</v>
      </c>
      <c r="B25" s="36" t="s">
        <v>86</v>
      </c>
      <c r="C25" s="41" t="s">
        <v>69</v>
      </c>
      <c r="D25" s="41" t="s">
        <v>69</v>
      </c>
      <c r="E25" s="41">
        <v>5</v>
      </c>
      <c r="F25" s="41">
        <v>5</v>
      </c>
      <c r="G25" s="41">
        <v>-2688</v>
      </c>
      <c r="H25" s="41">
        <v>-3181</v>
      </c>
      <c r="I25" s="41">
        <v>-2037</v>
      </c>
      <c r="J25" s="41">
        <v>-2122</v>
      </c>
      <c r="K25" s="41">
        <v>-2214</v>
      </c>
      <c r="L25" s="41">
        <v>-2379</v>
      </c>
      <c r="M25" s="41">
        <f>M26-M18-M19-M21-M22-M23-1</f>
        <v>-2583</v>
      </c>
      <c r="N25" s="41">
        <f>N26-N18-N19-N21-N22-N23-1</f>
        <v>-2747</v>
      </c>
      <c r="O25" s="41">
        <f>O26-O18-O19-O21-O22-O23-1</f>
        <v>-2292</v>
      </c>
      <c r="P25" s="41">
        <v>-2586</v>
      </c>
      <c r="Q25" s="41">
        <v>-2344</v>
      </c>
    </row>
    <row r="26" spans="1:24" ht="38.1" customHeight="1" x14ac:dyDescent="0.55000000000000004">
      <c r="A26" s="44" t="s">
        <v>80</v>
      </c>
      <c r="B26" s="36" t="s">
        <v>81</v>
      </c>
      <c r="C26" s="41">
        <v>19613</v>
      </c>
      <c r="D26" s="41">
        <v>10294</v>
      </c>
      <c r="E26" s="41">
        <v>16297</v>
      </c>
      <c r="F26" s="41">
        <v>19365</v>
      </c>
      <c r="G26" s="41">
        <v>12116</v>
      </c>
      <c r="H26" s="41">
        <v>24018</v>
      </c>
      <c r="I26" s="41">
        <v>27189</v>
      </c>
      <c r="J26" s="41">
        <v>35701</v>
      </c>
      <c r="K26" s="41">
        <v>37089</v>
      </c>
      <c r="L26" s="41">
        <v>42822</v>
      </c>
      <c r="M26" s="41">
        <v>44480</v>
      </c>
      <c r="N26" s="41">
        <v>41845</v>
      </c>
      <c r="O26" s="41">
        <v>49742</v>
      </c>
      <c r="P26" s="41">
        <v>63806</v>
      </c>
      <c r="Q26" s="41">
        <v>68219</v>
      </c>
    </row>
    <row r="27" spans="1:24" x14ac:dyDescent="0.55000000000000004"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24" x14ac:dyDescent="0.55000000000000004">
      <c r="A28" s="17" t="s">
        <v>87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24" x14ac:dyDescent="0.55000000000000004">
      <c r="A29" s="44"/>
      <c r="B29" s="44"/>
      <c r="C29" s="37">
        <v>2009</v>
      </c>
      <c r="D29" s="37">
        <v>2010</v>
      </c>
      <c r="E29" s="48" t="s">
        <v>3</v>
      </c>
      <c r="F29" s="48" t="s">
        <v>4</v>
      </c>
      <c r="G29" s="48" t="s">
        <v>5</v>
      </c>
      <c r="H29" s="48" t="s">
        <v>6</v>
      </c>
      <c r="I29" s="48" t="s">
        <v>7</v>
      </c>
      <c r="J29" s="48" t="s">
        <v>8</v>
      </c>
      <c r="K29" s="48" t="s">
        <v>9</v>
      </c>
      <c r="L29" s="48" t="s">
        <v>10</v>
      </c>
      <c r="M29" s="48" t="s">
        <v>11</v>
      </c>
      <c r="N29" s="48" t="s">
        <v>12</v>
      </c>
      <c r="O29" s="48" t="s">
        <v>13</v>
      </c>
      <c r="P29" s="37" t="s">
        <v>14</v>
      </c>
      <c r="Q29" s="37" t="s">
        <v>62</v>
      </c>
    </row>
    <row r="30" spans="1:24" ht="38.1" customHeight="1" x14ac:dyDescent="0.55000000000000004">
      <c r="A30" s="44" t="s">
        <v>63</v>
      </c>
      <c r="B30" s="36" t="s">
        <v>88</v>
      </c>
      <c r="C30" s="60">
        <v>0.13900000000000001</v>
      </c>
      <c r="D30" s="60">
        <v>0.126</v>
      </c>
      <c r="E30" s="60">
        <v>0.10100000000000001</v>
      </c>
      <c r="F30" s="60">
        <v>9.9000000000000005E-2</v>
      </c>
      <c r="G30" s="60">
        <v>8.2000000000000003E-2</v>
      </c>
      <c r="H30" s="60">
        <v>0.128</v>
      </c>
      <c r="I30" s="60">
        <v>0.13900000000000001</v>
      </c>
      <c r="J30" s="60">
        <v>0.158</v>
      </c>
      <c r="K30" s="60">
        <v>0.158</v>
      </c>
      <c r="L30" s="60">
        <v>0.16</v>
      </c>
      <c r="M30" s="64">
        <f t="shared" ref="M30:P31" si="0">M18/M6</f>
        <v>0.16062034513325657</v>
      </c>
      <c r="N30" s="64">
        <f t="shared" si="0"/>
        <v>0.15132417114970309</v>
      </c>
      <c r="O30" s="64">
        <f t="shared" si="0"/>
        <v>0.16822365985934759</v>
      </c>
      <c r="P30" s="64">
        <f t="shared" si="0"/>
        <v>0.19081592943313011</v>
      </c>
      <c r="Q30" s="96">
        <f t="shared" ref="Q30" si="1">Q18/Q6</f>
        <v>0.18306574352684743</v>
      </c>
    </row>
    <row r="31" spans="1:24" ht="38.1" customHeight="1" x14ac:dyDescent="0.55000000000000004">
      <c r="A31" s="44" t="s">
        <v>65</v>
      </c>
      <c r="B31" s="36" t="s">
        <v>89</v>
      </c>
      <c r="C31" s="60">
        <v>2.3E-2</v>
      </c>
      <c r="D31" s="60">
        <v>2.5000000000000001E-2</v>
      </c>
      <c r="E31" s="60">
        <v>-2E-3</v>
      </c>
      <c r="F31" s="60">
        <v>0.02</v>
      </c>
      <c r="G31" s="60">
        <v>3.5000000000000003E-2</v>
      </c>
      <c r="H31" s="60">
        <v>0.04</v>
      </c>
      <c r="I31" s="60">
        <v>2.4E-2</v>
      </c>
      <c r="J31" s="60">
        <v>1.6E-2</v>
      </c>
      <c r="K31" s="60">
        <v>0.03</v>
      </c>
      <c r="L31" s="60">
        <v>4.1000000000000002E-2</v>
      </c>
      <c r="M31" s="64">
        <f t="shared" si="0"/>
        <v>3.3671933784800601E-2</v>
      </c>
      <c r="N31" s="64">
        <f t="shared" si="0"/>
        <v>4.5435123201823101E-2</v>
      </c>
      <c r="O31" s="64">
        <f t="shared" si="0"/>
        <v>7.4617499402342816E-2</v>
      </c>
      <c r="P31" s="64">
        <f t="shared" si="0"/>
        <v>9.0838497722690953E-2</v>
      </c>
      <c r="Q31" s="96">
        <f t="shared" ref="Q31" si="2">Q19/Q7</f>
        <v>7.2942323143184537E-2</v>
      </c>
    </row>
    <row r="32" spans="1:24" ht="38.1" hidden="1" customHeight="1" x14ac:dyDescent="0.55000000000000004">
      <c r="A32" s="44" t="s">
        <v>67</v>
      </c>
      <c r="B32" s="36" t="s">
        <v>68</v>
      </c>
      <c r="C32" s="60">
        <v>7.6999999999999999E-2</v>
      </c>
      <c r="D32" s="60">
        <v>7.0000000000000001E-3</v>
      </c>
      <c r="E32" s="60" t="s">
        <v>69</v>
      </c>
      <c r="F32" s="60" t="s">
        <v>69</v>
      </c>
      <c r="G32" s="60" t="s">
        <v>69</v>
      </c>
      <c r="H32" s="60" t="s">
        <v>69</v>
      </c>
      <c r="I32" s="60" t="s">
        <v>69</v>
      </c>
      <c r="J32" s="60" t="s">
        <v>69</v>
      </c>
      <c r="K32" s="60" t="s">
        <v>69</v>
      </c>
      <c r="L32" s="60" t="s">
        <v>69</v>
      </c>
      <c r="M32" s="60" t="s">
        <v>69</v>
      </c>
      <c r="N32" s="60" t="s">
        <v>69</v>
      </c>
      <c r="O32" s="60" t="s">
        <v>69</v>
      </c>
      <c r="P32" s="60"/>
      <c r="Q32" s="60"/>
    </row>
    <row r="33" spans="1:17" ht="38.1" customHeight="1" x14ac:dyDescent="0.55000000000000004">
      <c r="A33" s="44" t="s">
        <v>70</v>
      </c>
      <c r="B33" s="36" t="s">
        <v>71</v>
      </c>
      <c r="C33" s="60" t="s">
        <v>69</v>
      </c>
      <c r="D33" s="60" t="s">
        <v>69</v>
      </c>
      <c r="E33" s="60">
        <v>-2.3E-2</v>
      </c>
      <c r="F33" s="60">
        <v>1.4999999999999999E-2</v>
      </c>
      <c r="G33" s="60">
        <f>G21/G9</f>
        <v>-6.0774672187715664E-2</v>
      </c>
      <c r="H33" s="60">
        <f>H21/H9</f>
        <v>-8.9606003752345217E-2</v>
      </c>
      <c r="I33" s="60">
        <f>I21/I9</f>
        <v>-9.1879741500421469E-2</v>
      </c>
      <c r="J33" s="60">
        <f>J21/J9</f>
        <v>1.1959903214656066E-2</v>
      </c>
      <c r="K33" s="60">
        <f>K21/K9</f>
        <v>2.8903889904150971E-2</v>
      </c>
      <c r="L33" s="60">
        <v>1.7000000000000001E-2</v>
      </c>
      <c r="M33" s="64">
        <f t="shared" ref="M33:P35" si="3">M21/M9</f>
        <v>4.3340496048366534E-3</v>
      </c>
      <c r="N33" s="64">
        <f t="shared" si="3"/>
        <v>2.6228529743351683E-2</v>
      </c>
      <c r="O33" s="64">
        <f t="shared" ref="O33:P33" si="4">O21/O9</f>
        <v>3.0882352941176472E-2</v>
      </c>
      <c r="P33" s="64">
        <f t="shared" si="4"/>
        <v>5.2867383512544804E-3</v>
      </c>
      <c r="Q33" s="96">
        <f t="shared" ref="Q33" si="5">Q21/Q9</f>
        <v>5.7819589560004998E-2</v>
      </c>
    </row>
    <row r="34" spans="1:17" ht="38.1" customHeight="1" x14ac:dyDescent="0.55000000000000004">
      <c r="A34" s="44" t="s">
        <v>72</v>
      </c>
      <c r="B34" s="36" t="s">
        <v>90</v>
      </c>
      <c r="C34" s="60" t="s">
        <v>69</v>
      </c>
      <c r="D34" s="60" t="s">
        <v>69</v>
      </c>
      <c r="E34" s="60">
        <v>3.4000000000000002E-2</v>
      </c>
      <c r="F34" s="60">
        <v>4.8000000000000001E-2</v>
      </c>
      <c r="G34" s="60">
        <v>7.0000000000000001E-3</v>
      </c>
      <c r="H34" s="60">
        <v>6.9000000000000006E-2</v>
      </c>
      <c r="I34" s="60">
        <v>6.3E-2</v>
      </c>
      <c r="J34" s="60">
        <v>6.6000000000000003E-2</v>
      </c>
      <c r="K34" s="60">
        <v>7.3999999999999996E-2</v>
      </c>
      <c r="L34" s="60">
        <v>9.1999999999999998E-2</v>
      </c>
      <c r="M34" s="64">
        <f t="shared" si="3"/>
        <v>9.8108149678099804E-2</v>
      </c>
      <c r="N34" s="64">
        <f t="shared" si="3"/>
        <v>8.4873930087448674E-2</v>
      </c>
      <c r="O34" s="64">
        <f t="shared" si="3"/>
        <v>7.4293053433424128E-2</v>
      </c>
      <c r="P34" s="64">
        <f t="shared" si="3"/>
        <v>0.10508552041767012</v>
      </c>
      <c r="Q34" s="96">
        <f t="shared" ref="Q34" si="6">Q22/Q10</f>
        <v>8.5996605814525215E-2</v>
      </c>
    </row>
    <row r="35" spans="1:17" ht="38.1" customHeight="1" x14ac:dyDescent="0.55000000000000004">
      <c r="A35" s="44" t="s">
        <v>74</v>
      </c>
      <c r="B35" s="36" t="s">
        <v>91</v>
      </c>
      <c r="C35" s="60">
        <v>0.24299999999999999</v>
      </c>
      <c r="D35" s="60">
        <v>0.22600000000000001</v>
      </c>
      <c r="E35" s="60">
        <v>0.189</v>
      </c>
      <c r="F35" s="60">
        <v>0.17299999999999999</v>
      </c>
      <c r="G35" s="60">
        <v>0.17399999999999999</v>
      </c>
      <c r="H35" s="60">
        <v>0.23400000000000001</v>
      </c>
      <c r="I35" s="60">
        <v>0.16</v>
      </c>
      <c r="J35" s="60">
        <v>0.154</v>
      </c>
      <c r="K35" s="60">
        <v>0.11799999999999999</v>
      </c>
      <c r="L35" s="60">
        <v>0.10100000000000001</v>
      </c>
      <c r="M35" s="64">
        <f t="shared" si="3"/>
        <v>0.14050684651543022</v>
      </c>
      <c r="N35" s="64">
        <f t="shared" si="3"/>
        <v>0.15375737368556039</v>
      </c>
      <c r="O35" s="64">
        <f t="shared" ref="O35:P35" si="7">O23/O11</f>
        <v>0.16194530866219092</v>
      </c>
      <c r="P35" s="64">
        <f t="shared" si="7"/>
        <v>0.18118869013271782</v>
      </c>
      <c r="Q35" s="96">
        <f t="shared" ref="Q35" si="8">Q23/Q11</f>
        <v>8.3496503496503491E-2</v>
      </c>
    </row>
    <row r="36" spans="1:17" ht="38.1" customHeight="1" x14ac:dyDescent="0.55000000000000004">
      <c r="A36" s="44" t="s">
        <v>80</v>
      </c>
      <c r="B36" s="36" t="s">
        <v>81</v>
      </c>
      <c r="C36" s="60">
        <v>7.1999999999999995E-2</v>
      </c>
      <c r="D36" s="60">
        <v>4.2999999999999997E-2</v>
      </c>
      <c r="E36" s="60">
        <v>6.4000000000000001E-2</v>
      </c>
      <c r="F36" s="60">
        <v>7.2999999999999995E-2</v>
      </c>
      <c r="G36" s="60">
        <v>4.5999999999999999E-2</v>
      </c>
      <c r="H36" s="60">
        <v>7.8E-2</v>
      </c>
      <c r="I36" s="60">
        <v>8.5999999999999993E-2</v>
      </c>
      <c r="J36" s="60">
        <v>0.104</v>
      </c>
      <c r="K36" s="60">
        <v>0.108</v>
      </c>
      <c r="L36" s="60">
        <v>0.114</v>
      </c>
      <c r="M36" s="64">
        <f>M26/M14</f>
        <v>0.11369765319659622</v>
      </c>
      <c r="N36" s="64">
        <f>N26/N14</f>
        <v>0.10856339329031789</v>
      </c>
      <c r="O36" s="64">
        <f>O26/O14</f>
        <v>0.12640938895609388</v>
      </c>
      <c r="P36" s="64">
        <f>P26/P14</f>
        <v>0.14901850878729492</v>
      </c>
      <c r="Q36" s="96">
        <f>Q26/Q14</f>
        <v>0.14146275713337758</v>
      </c>
    </row>
    <row r="38" spans="1:17" x14ac:dyDescent="0.55000000000000004">
      <c r="A38" s="127" t="s">
        <v>92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</row>
    <row r="39" spans="1:17" x14ac:dyDescent="0.55000000000000004">
      <c r="A39" t="s">
        <v>93</v>
      </c>
    </row>
  </sheetData>
  <mergeCells count="2">
    <mergeCell ref="A1:L1"/>
    <mergeCell ref="A38:P38"/>
  </mergeCells>
  <phoneticPr fontId="2"/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5"/>
  <sheetViews>
    <sheetView zoomScale="70" zoomScaleNormal="70" workbookViewId="0">
      <selection sqref="A1:M1"/>
    </sheetView>
  </sheetViews>
  <sheetFormatPr defaultRowHeight="19.2" x14ac:dyDescent="0.55000000000000004"/>
  <cols>
    <col min="1" max="2" width="19.5" customWidth="1"/>
    <col min="3" max="6" width="9.5" hidden="1" customWidth="1"/>
    <col min="7" max="17" width="9.5" customWidth="1"/>
  </cols>
  <sheetData>
    <row r="1" spans="1:17" ht="21.75" customHeight="1" x14ac:dyDescent="0.55000000000000004">
      <c r="A1" s="125" t="s">
        <v>94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7" ht="21.75" customHeight="1" x14ac:dyDescent="0.55000000000000004">
      <c r="A2" s="20"/>
      <c r="B2" s="20"/>
      <c r="C2" s="20"/>
      <c r="D2" s="10"/>
    </row>
    <row r="3" spans="1:17" x14ac:dyDescent="0.55000000000000004">
      <c r="A3" s="20" t="s">
        <v>16</v>
      </c>
      <c r="B3" s="20" t="s">
        <v>61</v>
      </c>
      <c r="M3" s="23"/>
      <c r="N3" t="s">
        <v>2</v>
      </c>
    </row>
    <row r="4" spans="1:17" ht="21.75" customHeight="1" x14ac:dyDescent="0.55000000000000004">
      <c r="A4" s="44"/>
      <c r="B4" s="44"/>
      <c r="C4" s="37">
        <v>2009</v>
      </c>
      <c r="D4" s="37">
        <v>2010</v>
      </c>
      <c r="E4" s="48" t="s">
        <v>3</v>
      </c>
      <c r="F4" s="48" t="s">
        <v>4</v>
      </c>
      <c r="G4" s="48" t="s">
        <v>5</v>
      </c>
      <c r="H4" s="48" t="s">
        <v>6</v>
      </c>
      <c r="I4" s="48" t="s">
        <v>7</v>
      </c>
      <c r="J4" s="48" t="s">
        <v>8</v>
      </c>
      <c r="K4" s="48" t="s">
        <v>9</v>
      </c>
      <c r="L4" s="48" t="s">
        <v>10</v>
      </c>
      <c r="M4" s="48" t="s">
        <v>11</v>
      </c>
      <c r="N4" s="48" t="s">
        <v>12</v>
      </c>
      <c r="O4" s="48" t="s">
        <v>13</v>
      </c>
      <c r="P4" s="37" t="s">
        <v>14</v>
      </c>
      <c r="Q4" s="37" t="s">
        <v>62</v>
      </c>
    </row>
    <row r="5" spans="1:17" ht="38.1" customHeight="1" x14ac:dyDescent="0.55000000000000004">
      <c r="A5" s="44" t="s">
        <v>95</v>
      </c>
      <c r="B5" s="44" t="s">
        <v>96</v>
      </c>
      <c r="C5" s="41">
        <v>156874</v>
      </c>
      <c r="D5" s="41">
        <v>146800</v>
      </c>
      <c r="E5" s="41">
        <v>152331</v>
      </c>
      <c r="F5" s="41">
        <v>157622</v>
      </c>
      <c r="G5" s="41">
        <v>150579</v>
      </c>
      <c r="H5" s="41">
        <v>164417</v>
      </c>
      <c r="I5" s="41">
        <v>157860</v>
      </c>
      <c r="J5" s="41">
        <v>167940</v>
      </c>
      <c r="K5" s="39">
        <v>175905</v>
      </c>
      <c r="L5" s="39">
        <v>187667</v>
      </c>
      <c r="M5" s="67">
        <v>193906</v>
      </c>
      <c r="N5" s="67">
        <v>196699</v>
      </c>
      <c r="O5" s="67">
        <v>193420</v>
      </c>
      <c r="P5" s="67">
        <v>201165</v>
      </c>
      <c r="Q5" s="67">
        <v>211125</v>
      </c>
    </row>
    <row r="6" spans="1:17" ht="38.1" customHeight="1" x14ac:dyDescent="0.55000000000000004">
      <c r="A6" s="53" t="s">
        <v>97</v>
      </c>
      <c r="B6" s="53" t="s">
        <v>98</v>
      </c>
      <c r="C6" s="41">
        <v>27610</v>
      </c>
      <c r="D6" s="41">
        <v>21589</v>
      </c>
      <c r="E6" s="41">
        <v>22648</v>
      </c>
      <c r="F6" s="41">
        <v>25205</v>
      </c>
      <c r="G6" s="41">
        <v>27521</v>
      </c>
      <c r="H6" s="41">
        <v>37120</v>
      </c>
      <c r="I6" s="41">
        <v>42572</v>
      </c>
      <c r="J6" s="41">
        <v>46003</v>
      </c>
      <c r="K6" s="39">
        <v>42507</v>
      </c>
      <c r="L6" s="39">
        <v>48146</v>
      </c>
      <c r="M6" s="67">
        <v>48934</v>
      </c>
      <c r="N6" s="67">
        <v>49293</v>
      </c>
      <c r="O6" s="67">
        <v>47793</v>
      </c>
      <c r="P6" s="67">
        <v>55378</v>
      </c>
      <c r="Q6" s="67">
        <v>65441</v>
      </c>
    </row>
    <row r="7" spans="1:17" ht="38.1" customHeight="1" x14ac:dyDescent="0.55000000000000004">
      <c r="A7" s="44" t="s">
        <v>99</v>
      </c>
      <c r="B7" s="44" t="s">
        <v>100</v>
      </c>
      <c r="C7" s="41">
        <v>22654</v>
      </c>
      <c r="D7" s="41">
        <v>17423</v>
      </c>
      <c r="E7" s="41">
        <v>18475</v>
      </c>
      <c r="F7" s="41">
        <v>19178</v>
      </c>
      <c r="G7" s="41">
        <v>17556</v>
      </c>
      <c r="H7" s="41">
        <v>23822</v>
      </c>
      <c r="I7" s="41">
        <v>26215</v>
      </c>
      <c r="J7" s="41">
        <v>27322</v>
      </c>
      <c r="K7" s="41">
        <v>24894</v>
      </c>
      <c r="L7" s="58">
        <v>27604</v>
      </c>
      <c r="M7" s="67">
        <v>31291</v>
      </c>
      <c r="N7" s="67">
        <v>31339</v>
      </c>
      <c r="O7" s="67">
        <v>32703</v>
      </c>
      <c r="P7" s="67">
        <v>35298</v>
      </c>
      <c r="Q7" s="67">
        <v>41684</v>
      </c>
    </row>
    <row r="8" spans="1:17" ht="38.1" hidden="1" customHeight="1" x14ac:dyDescent="0.55000000000000004">
      <c r="A8" s="44" t="s">
        <v>101</v>
      </c>
      <c r="B8" s="44" t="s">
        <v>102</v>
      </c>
      <c r="C8" s="41">
        <v>65693</v>
      </c>
      <c r="D8" s="41">
        <v>52441</v>
      </c>
      <c r="E8" s="41" t="s">
        <v>69</v>
      </c>
      <c r="F8" s="41" t="s">
        <v>69</v>
      </c>
      <c r="G8" s="41" t="s">
        <v>69</v>
      </c>
      <c r="H8" s="41" t="s">
        <v>69</v>
      </c>
      <c r="I8" s="41" t="s">
        <v>69</v>
      </c>
      <c r="J8" s="41" t="s">
        <v>69</v>
      </c>
      <c r="K8" s="41" t="s">
        <v>69</v>
      </c>
      <c r="L8" s="41" t="s">
        <v>69</v>
      </c>
      <c r="M8" s="41" t="s">
        <v>69</v>
      </c>
      <c r="N8" s="41" t="s">
        <v>69</v>
      </c>
      <c r="O8" s="41" t="s">
        <v>69</v>
      </c>
      <c r="P8" s="41"/>
      <c r="Q8" s="41"/>
    </row>
    <row r="9" spans="1:17" ht="38.1" customHeight="1" x14ac:dyDescent="0.55000000000000004">
      <c r="A9" s="44" t="s">
        <v>103</v>
      </c>
      <c r="B9" s="44" t="s">
        <v>104</v>
      </c>
      <c r="C9" s="41" t="s">
        <v>69</v>
      </c>
      <c r="D9" s="41" t="s">
        <v>69</v>
      </c>
      <c r="E9" s="41">
        <v>32043</v>
      </c>
      <c r="F9" s="41">
        <v>37275</v>
      </c>
      <c r="G9" s="41">
        <v>39036</v>
      </c>
      <c r="H9" s="41">
        <v>48880</v>
      </c>
      <c r="I9" s="41">
        <v>50915</v>
      </c>
      <c r="J9" s="41">
        <v>56135</v>
      </c>
      <c r="K9" s="39">
        <v>56149</v>
      </c>
      <c r="L9" s="39">
        <v>68439</v>
      </c>
      <c r="M9" s="67">
        <v>71859</v>
      </c>
      <c r="N9" s="67">
        <v>61454</v>
      </c>
      <c r="O9" s="67">
        <v>72872</v>
      </c>
      <c r="P9" s="67">
        <v>81469</v>
      </c>
      <c r="Q9" s="67">
        <v>96747</v>
      </c>
    </row>
    <row r="10" spans="1:17" ht="38.1" customHeight="1" x14ac:dyDescent="0.55000000000000004">
      <c r="A10" s="44" t="s">
        <v>105</v>
      </c>
      <c r="B10" s="44" t="s">
        <v>106</v>
      </c>
      <c r="C10" s="41" t="s">
        <v>69</v>
      </c>
      <c r="D10" s="41" t="s">
        <v>69</v>
      </c>
      <c r="E10" s="41">
        <v>18924</v>
      </c>
      <c r="F10" s="41">
        <v>19011</v>
      </c>
      <c r="G10" s="41">
        <v>19837</v>
      </c>
      <c r="H10" s="41">
        <v>22136</v>
      </c>
      <c r="I10" s="41">
        <v>25497</v>
      </c>
      <c r="J10" s="41">
        <v>32328</v>
      </c>
      <c r="K10" s="41">
        <v>32951</v>
      </c>
      <c r="L10" s="41">
        <v>34132</v>
      </c>
      <c r="M10" s="67">
        <v>35274</v>
      </c>
      <c r="N10" s="67">
        <v>36280</v>
      </c>
      <c r="O10" s="67">
        <v>37094</v>
      </c>
      <c r="P10" s="67">
        <v>43110</v>
      </c>
      <c r="Q10" s="67">
        <v>52203</v>
      </c>
    </row>
    <row r="11" spans="1:17" ht="38.1" customHeight="1" x14ac:dyDescent="0.55000000000000004">
      <c r="A11" s="44" t="s">
        <v>74</v>
      </c>
      <c r="B11" s="44" t="s">
        <v>91</v>
      </c>
      <c r="C11" s="59" t="s">
        <v>107</v>
      </c>
      <c r="D11" s="61" t="s">
        <v>69</v>
      </c>
      <c r="E11" s="42">
        <v>8283</v>
      </c>
      <c r="F11" s="42">
        <v>7962</v>
      </c>
      <c r="G11" s="42">
        <v>9517</v>
      </c>
      <c r="H11" s="42">
        <v>11154</v>
      </c>
      <c r="I11" s="42">
        <v>11640</v>
      </c>
      <c r="J11" s="42">
        <v>12506</v>
      </c>
      <c r="K11" s="42">
        <v>10070</v>
      </c>
      <c r="L11" s="39">
        <v>10540</v>
      </c>
      <c r="M11" s="67">
        <v>9947</v>
      </c>
      <c r="N11" s="67">
        <v>10376</v>
      </c>
      <c r="O11" s="67">
        <v>9615</v>
      </c>
      <c r="P11" s="67">
        <v>11755</v>
      </c>
      <c r="Q11" s="67">
        <v>15040</v>
      </c>
    </row>
    <row r="12" spans="1:17" ht="38.1" customHeight="1" x14ac:dyDescent="0.55000000000000004">
      <c r="A12" s="44" t="s">
        <v>108</v>
      </c>
      <c r="B12" s="44" t="s">
        <v>109</v>
      </c>
      <c r="C12" s="38">
        <v>272833</v>
      </c>
      <c r="D12" s="38">
        <v>238255</v>
      </c>
      <c r="E12" s="38">
        <v>252707</v>
      </c>
      <c r="F12" s="38">
        <v>266255</v>
      </c>
      <c r="G12" s="38">
        <v>264048</v>
      </c>
      <c r="H12" s="38">
        <v>307532</v>
      </c>
      <c r="I12" s="38">
        <v>314702</v>
      </c>
      <c r="J12" s="38">
        <v>342236</v>
      </c>
      <c r="K12" s="38">
        <v>342479</v>
      </c>
      <c r="L12" s="39">
        <v>376530</v>
      </c>
      <c r="M12" s="67">
        <v>391213</v>
      </c>
      <c r="N12" s="67">
        <v>385443</v>
      </c>
      <c r="O12" s="67">
        <v>393499</v>
      </c>
      <c r="P12" s="67">
        <v>428175</v>
      </c>
      <c r="Q12" s="67">
        <v>482240</v>
      </c>
    </row>
    <row r="13" spans="1:17" x14ac:dyDescent="0.55000000000000004">
      <c r="C13" s="14"/>
      <c r="D13" s="14"/>
      <c r="E13" s="14"/>
      <c r="F13" s="14"/>
      <c r="G13" s="14"/>
      <c r="H13" s="14"/>
      <c r="I13" s="14"/>
      <c r="J13" s="14"/>
      <c r="K13" s="14"/>
      <c r="L13" s="1"/>
    </row>
    <row r="14" spans="1:17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7" x14ac:dyDescent="0.55000000000000004">
      <c r="A15" s="17" t="s">
        <v>110</v>
      </c>
      <c r="B15" s="17" t="s">
        <v>111</v>
      </c>
    </row>
    <row r="16" spans="1:17" x14ac:dyDescent="0.55000000000000004">
      <c r="A16" s="44"/>
      <c r="B16" s="44"/>
      <c r="C16" s="37">
        <v>2009</v>
      </c>
      <c r="D16" s="37">
        <v>2010</v>
      </c>
      <c r="E16" s="48" t="s">
        <v>3</v>
      </c>
      <c r="F16" s="48" t="s">
        <v>4</v>
      </c>
      <c r="G16" s="48" t="s">
        <v>5</v>
      </c>
      <c r="H16" s="48" t="s">
        <v>6</v>
      </c>
      <c r="I16" s="48" t="s">
        <v>7</v>
      </c>
      <c r="J16" s="48" t="s">
        <v>8</v>
      </c>
      <c r="K16" s="48" t="s">
        <v>9</v>
      </c>
      <c r="L16" s="48" t="s">
        <v>10</v>
      </c>
      <c r="M16" s="48" t="s">
        <v>11</v>
      </c>
      <c r="N16" s="48" t="s">
        <v>12</v>
      </c>
      <c r="O16" s="48" t="s">
        <v>13</v>
      </c>
      <c r="P16" s="37" t="s">
        <v>14</v>
      </c>
      <c r="Q16" s="37" t="s">
        <v>62</v>
      </c>
    </row>
    <row r="17" spans="1:24" ht="38.1" customHeight="1" x14ac:dyDescent="0.55000000000000004">
      <c r="A17" s="44" t="s">
        <v>95</v>
      </c>
      <c r="B17" s="44" t="s">
        <v>112</v>
      </c>
      <c r="C17" s="60">
        <v>0.57499999999999996</v>
      </c>
      <c r="D17" s="60">
        <v>0.61599999999999999</v>
      </c>
      <c r="E17" s="60">
        <v>0.60299999999999998</v>
      </c>
      <c r="F17" s="60">
        <v>0.59199999999999997</v>
      </c>
      <c r="G17" s="60">
        <v>0.56999999999999995</v>
      </c>
      <c r="H17" s="60">
        <v>0.53500000000000003</v>
      </c>
      <c r="I17" s="60">
        <v>0.502</v>
      </c>
      <c r="J17" s="60">
        <v>0.49099999999999999</v>
      </c>
      <c r="K17" s="60">
        <v>0.51400000000000001</v>
      </c>
      <c r="L17" s="60">
        <v>0.498</v>
      </c>
      <c r="M17" s="62">
        <f>M5/$M$12</f>
        <v>0.49565326305618679</v>
      </c>
      <c r="N17" s="62">
        <f>N5/$N$12</f>
        <v>0.5103192949411457</v>
      </c>
      <c r="O17" s="62">
        <f t="shared" ref="O17:O19" si="0">O5/$O$12</f>
        <v>0.49153873326234626</v>
      </c>
      <c r="P17" s="62">
        <f>P5/$P$12</f>
        <v>0.46981958311438082</v>
      </c>
      <c r="Q17" s="62">
        <f t="shared" ref="Q17:Q23" si="1">Q5/Q$12</f>
        <v>0.43780068015925683</v>
      </c>
    </row>
    <row r="18" spans="1:24" ht="38.1" customHeight="1" x14ac:dyDescent="0.55000000000000004">
      <c r="A18" s="44" t="s">
        <v>113</v>
      </c>
      <c r="B18" s="44" t="s">
        <v>114</v>
      </c>
      <c r="C18" s="60">
        <v>0.10100000000000001</v>
      </c>
      <c r="D18" s="60">
        <v>9.0999999999999998E-2</v>
      </c>
      <c r="E18" s="60">
        <v>0.09</v>
      </c>
      <c r="F18" s="60">
        <v>9.5000000000000001E-2</v>
      </c>
      <c r="G18" s="60">
        <v>0.104</v>
      </c>
      <c r="H18" s="60">
        <v>0.121</v>
      </c>
      <c r="I18" s="60">
        <v>0.13500000000000001</v>
      </c>
      <c r="J18" s="60">
        <v>0.13400000000000001</v>
      </c>
      <c r="K18" s="60">
        <v>0.124</v>
      </c>
      <c r="L18" s="60">
        <v>0.128</v>
      </c>
      <c r="M18" s="62">
        <f t="shared" ref="M18:M23" si="2">M6/$M$12</f>
        <v>0.12508275542990646</v>
      </c>
      <c r="N18" s="62">
        <f t="shared" ref="N18:N19" si="3">N6/$N$12</f>
        <v>0.12788661358488804</v>
      </c>
      <c r="O18" s="62">
        <f t="shared" si="0"/>
        <v>0.1214564712998</v>
      </c>
      <c r="P18" s="62">
        <f t="shared" ref="P18:P23" si="4">P6/$P$12</f>
        <v>0.12933496817889881</v>
      </c>
      <c r="Q18" s="62">
        <f t="shared" si="1"/>
        <v>0.13570214001327141</v>
      </c>
    </row>
    <row r="19" spans="1:24" ht="38.1" customHeight="1" x14ac:dyDescent="0.55000000000000004">
      <c r="A19" s="44" t="s">
        <v>99</v>
      </c>
      <c r="B19" s="44" t="s">
        <v>100</v>
      </c>
      <c r="C19" s="60">
        <v>8.3000000000000004E-2</v>
      </c>
      <c r="D19" s="60">
        <v>7.2999999999999995E-2</v>
      </c>
      <c r="E19" s="60">
        <v>7.2999999999999995E-2</v>
      </c>
      <c r="F19" s="60">
        <v>7.1999999999999995E-2</v>
      </c>
      <c r="G19" s="60">
        <v>6.7000000000000004E-2</v>
      </c>
      <c r="H19" s="60">
        <v>7.6999999999999999E-2</v>
      </c>
      <c r="I19" s="60">
        <v>8.3000000000000004E-2</v>
      </c>
      <c r="J19" s="60">
        <v>0.08</v>
      </c>
      <c r="K19" s="60">
        <v>7.2999999999999995E-2</v>
      </c>
      <c r="L19" s="62">
        <v>7.2999999999999995E-2</v>
      </c>
      <c r="M19" s="62">
        <f t="shared" si="2"/>
        <v>7.9984560840258373E-2</v>
      </c>
      <c r="N19" s="62">
        <f t="shared" si="3"/>
        <v>8.1306444792096366E-2</v>
      </c>
      <c r="O19" s="62">
        <f t="shared" si="0"/>
        <v>8.3108216285174799E-2</v>
      </c>
      <c r="P19" s="62">
        <f t="shared" si="4"/>
        <v>8.243825538623227E-2</v>
      </c>
      <c r="Q19" s="62">
        <f t="shared" si="1"/>
        <v>8.6438287989382884E-2</v>
      </c>
      <c r="R19" s="1"/>
      <c r="T19" s="1"/>
      <c r="V19" s="1"/>
      <c r="X19" s="1"/>
    </row>
    <row r="20" spans="1:24" ht="38.1" hidden="1" customHeight="1" x14ac:dyDescent="0.55000000000000004">
      <c r="A20" s="57" t="s">
        <v>101</v>
      </c>
      <c r="B20" s="44" t="s">
        <v>102</v>
      </c>
      <c r="C20" s="60">
        <v>0.24099999999999999</v>
      </c>
      <c r="D20" s="60">
        <v>0.22</v>
      </c>
      <c r="E20" s="60" t="s">
        <v>69</v>
      </c>
      <c r="F20" s="60" t="s">
        <v>69</v>
      </c>
      <c r="G20" s="60" t="s">
        <v>69</v>
      </c>
      <c r="H20" s="60" t="s">
        <v>69</v>
      </c>
      <c r="I20" s="60" t="s">
        <v>69</v>
      </c>
      <c r="J20" s="60" t="s">
        <v>69</v>
      </c>
      <c r="K20" s="60" t="s">
        <v>69</v>
      </c>
      <c r="L20" s="60" t="s">
        <v>69</v>
      </c>
      <c r="M20" s="60" t="s">
        <v>69</v>
      </c>
      <c r="N20" s="60" t="s">
        <v>69</v>
      </c>
      <c r="O20" s="60" t="s">
        <v>69</v>
      </c>
      <c r="P20" s="62">
        <f t="shared" si="4"/>
        <v>0</v>
      </c>
      <c r="Q20" s="62">
        <f t="shared" si="1"/>
        <v>0</v>
      </c>
    </row>
    <row r="21" spans="1:24" ht="38.1" customHeight="1" x14ac:dyDescent="0.55000000000000004">
      <c r="A21" s="44" t="s">
        <v>103</v>
      </c>
      <c r="B21" s="44" t="s">
        <v>115</v>
      </c>
      <c r="C21" s="60" t="s">
        <v>69</v>
      </c>
      <c r="D21" s="60" t="s">
        <v>69</v>
      </c>
      <c r="E21" s="60">
        <v>0.127</v>
      </c>
      <c r="F21" s="60">
        <v>0.14000000000000001</v>
      </c>
      <c r="G21" s="60">
        <v>0.14799999999999999</v>
      </c>
      <c r="H21" s="60">
        <v>0.159</v>
      </c>
      <c r="I21" s="60">
        <v>0.16200000000000001</v>
      </c>
      <c r="J21" s="60">
        <v>0.16400000000000001</v>
      </c>
      <c r="K21" s="60">
        <v>0.16400000000000001</v>
      </c>
      <c r="L21" s="60">
        <v>0.182</v>
      </c>
      <c r="M21" s="62">
        <f t="shared" si="2"/>
        <v>0.18368254633665038</v>
      </c>
      <c r="N21" s="62">
        <f t="shared" ref="N21:N23" si="5">N9/$N$12</f>
        <v>0.15943732276886596</v>
      </c>
      <c r="O21" s="62">
        <f t="shared" ref="O21:O23" si="6">O9/$O$12</f>
        <v>0.18518979717864595</v>
      </c>
      <c r="P21" s="62">
        <f t="shared" si="4"/>
        <v>0.19027033339172067</v>
      </c>
      <c r="Q21" s="62">
        <f t="shared" si="1"/>
        <v>0.20062002322495023</v>
      </c>
    </row>
    <row r="22" spans="1:24" ht="38.1" customHeight="1" x14ac:dyDescent="0.55000000000000004">
      <c r="A22" s="44" t="s">
        <v>105</v>
      </c>
      <c r="B22" s="44" t="s">
        <v>116</v>
      </c>
      <c r="C22" s="60" t="s">
        <v>69</v>
      </c>
      <c r="D22" s="60" t="s">
        <v>69</v>
      </c>
      <c r="E22" s="60">
        <v>7.4999999999999997E-2</v>
      </c>
      <c r="F22" s="60">
        <v>7.0999999999999994E-2</v>
      </c>
      <c r="G22" s="60">
        <v>7.4999999999999997E-2</v>
      </c>
      <c r="H22" s="60">
        <v>7.1999999999999995E-2</v>
      </c>
      <c r="I22" s="60">
        <v>8.1000000000000003E-2</v>
      </c>
      <c r="J22" s="60">
        <v>9.4E-2</v>
      </c>
      <c r="K22" s="60">
        <v>9.6000000000000002E-2</v>
      </c>
      <c r="L22" s="62">
        <v>9.0999999999999998E-2</v>
      </c>
      <c r="M22" s="62">
        <f t="shared" si="2"/>
        <v>9.0165715351994954E-2</v>
      </c>
      <c r="N22" s="62">
        <f t="shared" si="5"/>
        <v>9.4125460833378735E-2</v>
      </c>
      <c r="O22" s="62">
        <f t="shared" si="6"/>
        <v>9.4267075646952095E-2</v>
      </c>
      <c r="P22" s="62">
        <f t="shared" si="4"/>
        <v>0.10068313189700473</v>
      </c>
      <c r="Q22" s="62">
        <f t="shared" si="1"/>
        <v>0.10825107830126078</v>
      </c>
    </row>
    <row r="23" spans="1:24" ht="38.1" customHeight="1" x14ac:dyDescent="0.55000000000000004">
      <c r="A23" s="44" t="s">
        <v>74</v>
      </c>
      <c r="B23" s="44" t="s">
        <v>116</v>
      </c>
      <c r="C23" s="60" t="s">
        <v>69</v>
      </c>
      <c r="D23" s="60" t="s">
        <v>69</v>
      </c>
      <c r="E23" s="60">
        <v>3.2000000000000001E-2</v>
      </c>
      <c r="F23" s="60">
        <v>0.03</v>
      </c>
      <c r="G23" s="60">
        <v>3.5999999999999997E-2</v>
      </c>
      <c r="H23" s="60">
        <v>3.5999999999999997E-2</v>
      </c>
      <c r="I23" s="60">
        <v>3.6999999999999998E-2</v>
      </c>
      <c r="J23" s="60">
        <v>3.6999999999999998E-2</v>
      </c>
      <c r="K23" s="60">
        <v>2.9000000000000001E-2</v>
      </c>
      <c r="L23" s="60">
        <v>2.8000000000000001E-2</v>
      </c>
      <c r="M23" s="62">
        <f t="shared" si="2"/>
        <v>2.5426046680452848E-2</v>
      </c>
      <c r="N23" s="62">
        <f t="shared" si="5"/>
        <v>2.6919674244959696E-2</v>
      </c>
      <c r="O23" s="62">
        <f t="shared" si="6"/>
        <v>2.4434623722042494E-2</v>
      </c>
      <c r="P23" s="62">
        <f t="shared" si="4"/>
        <v>2.7453728031762714E-2</v>
      </c>
      <c r="Q23" s="62">
        <f t="shared" si="1"/>
        <v>3.1187790311877902E-2</v>
      </c>
    </row>
    <row r="24" spans="1:24" ht="38.1" customHeight="1" x14ac:dyDescent="0.55000000000000004">
      <c r="A24" s="44" t="s">
        <v>117</v>
      </c>
      <c r="B24" s="44" t="s">
        <v>118</v>
      </c>
      <c r="C24" s="60">
        <v>0.42499999999999999</v>
      </c>
      <c r="D24" s="60">
        <v>0.38400000000000001</v>
      </c>
      <c r="E24" s="60">
        <v>0.39700000000000002</v>
      </c>
      <c r="F24" s="60">
        <v>0.40799999999999997</v>
      </c>
      <c r="G24" s="60">
        <v>0.43</v>
      </c>
      <c r="H24" s="60">
        <v>0.46500000000000002</v>
      </c>
      <c r="I24" s="60">
        <v>0.498</v>
      </c>
      <c r="J24" s="60">
        <v>0.50900000000000001</v>
      </c>
      <c r="K24" s="60">
        <v>0.48599999999999999</v>
      </c>
      <c r="L24" s="60">
        <v>0.502</v>
      </c>
      <c r="M24" s="62">
        <f>1-M17</f>
        <v>0.50434673694381327</v>
      </c>
      <c r="N24" s="62">
        <f>1-N17</f>
        <v>0.4896807050588543</v>
      </c>
      <c r="O24" s="62">
        <f>1-O17</f>
        <v>0.50846126673765379</v>
      </c>
      <c r="P24" s="62">
        <f>1-P17</f>
        <v>0.53018041688561923</v>
      </c>
      <c r="Q24" s="62">
        <f>1-Q17</f>
        <v>0.56219931984074312</v>
      </c>
    </row>
    <row r="25" spans="1:24" x14ac:dyDescent="0.55000000000000004">
      <c r="C25" s="8"/>
      <c r="D25" s="8"/>
      <c r="E25" s="8"/>
      <c r="F25" s="8"/>
      <c r="G25" s="8"/>
      <c r="H25" s="8"/>
      <c r="I25" s="8"/>
      <c r="J25" s="8"/>
      <c r="K25" s="8"/>
      <c r="L25" s="8"/>
    </row>
  </sheetData>
  <mergeCells count="1">
    <mergeCell ref="A1:M1"/>
  </mergeCells>
  <phoneticPr fontId="2"/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2"/>
  <sheetViews>
    <sheetView zoomScale="70" zoomScaleNormal="70" workbookViewId="0">
      <selection sqref="A1:B1"/>
    </sheetView>
  </sheetViews>
  <sheetFormatPr defaultRowHeight="19.2" x14ac:dyDescent="0.55000000000000004"/>
  <cols>
    <col min="1" max="2" width="19.5" style="7" customWidth="1"/>
    <col min="3" max="3" width="0" hidden="1" customWidth="1"/>
    <col min="4" max="6" width="9.5" hidden="1" customWidth="1"/>
    <col min="7" max="17" width="9.5" customWidth="1"/>
  </cols>
  <sheetData>
    <row r="1" spans="1:17" ht="26.4" x14ac:dyDescent="0.55000000000000004">
      <c r="A1" s="128" t="s">
        <v>119</v>
      </c>
      <c r="B1" s="128"/>
      <c r="C1" s="72"/>
      <c r="D1" s="10" t="s">
        <v>120</v>
      </c>
      <c r="E1" s="10"/>
    </row>
    <row r="2" spans="1:17" x14ac:dyDescent="0.55000000000000004">
      <c r="A2" s="29"/>
      <c r="B2" s="29"/>
      <c r="C2" s="10"/>
      <c r="D2" s="10"/>
      <c r="M2" s="23"/>
      <c r="N2" t="s">
        <v>2</v>
      </c>
    </row>
    <row r="3" spans="1:17" x14ac:dyDescent="0.55000000000000004">
      <c r="A3" s="36"/>
      <c r="B3" s="36"/>
      <c r="C3" s="37">
        <v>2009</v>
      </c>
      <c r="D3" s="37">
        <v>2010</v>
      </c>
      <c r="E3" s="48" t="s">
        <v>3</v>
      </c>
      <c r="F3" s="48" t="s">
        <v>4</v>
      </c>
      <c r="G3" s="48" t="s">
        <v>5</v>
      </c>
      <c r="H3" s="48" t="s">
        <v>6</v>
      </c>
      <c r="I3" s="48" t="s">
        <v>7</v>
      </c>
      <c r="J3" s="48" t="s">
        <v>8</v>
      </c>
      <c r="K3" s="48" t="s">
        <v>9</v>
      </c>
      <c r="L3" s="48" t="s">
        <v>10</v>
      </c>
      <c r="M3" s="48" t="s">
        <v>11</v>
      </c>
      <c r="N3" s="48" t="s">
        <v>12</v>
      </c>
      <c r="O3" s="48" t="s">
        <v>13</v>
      </c>
      <c r="P3" s="37" t="s">
        <v>14</v>
      </c>
      <c r="Q3" s="37" t="s">
        <v>62</v>
      </c>
    </row>
    <row r="4" spans="1:17" ht="37.950000000000003" customHeight="1" x14ac:dyDescent="0.55000000000000004">
      <c r="A4" s="36" t="s">
        <v>121</v>
      </c>
      <c r="B4" s="36" t="s">
        <v>122</v>
      </c>
      <c r="C4" s="67">
        <v>9670</v>
      </c>
      <c r="D4" s="67">
        <v>9624</v>
      </c>
      <c r="E4" s="67">
        <v>9819</v>
      </c>
      <c r="F4" s="67">
        <v>10132</v>
      </c>
      <c r="G4" s="67">
        <v>10395</v>
      </c>
      <c r="H4" s="67">
        <v>10612</v>
      </c>
      <c r="I4" s="67">
        <v>10819</v>
      </c>
      <c r="J4" s="67">
        <v>11094</v>
      </c>
      <c r="K4" s="67">
        <v>11528</v>
      </c>
      <c r="L4" s="67">
        <v>11954</v>
      </c>
      <c r="M4" s="67">
        <v>12684</v>
      </c>
      <c r="N4" s="67">
        <v>13182</v>
      </c>
      <c r="O4" s="67">
        <v>13308</v>
      </c>
      <c r="P4" s="67">
        <v>13499</v>
      </c>
      <c r="Q4" s="118">
        <v>13898</v>
      </c>
    </row>
    <row r="5" spans="1:17" ht="37.950000000000003" customHeight="1" x14ac:dyDescent="0.55000000000000004">
      <c r="A5" s="36" t="s">
        <v>123</v>
      </c>
      <c r="B5" s="36" t="s">
        <v>124</v>
      </c>
      <c r="C5" s="68">
        <f>'1.概要'!C4/'4.効率性 5.収益性'!C4</f>
        <v>28.214374353671147</v>
      </c>
      <c r="D5" s="68">
        <f>'1.概要'!D4/'4.効率性 5.収益性'!D4</f>
        <v>24.756338320864504</v>
      </c>
      <c r="E5" s="68">
        <f>'1.概要'!E4/'4.効率性 5.収益性'!E4</f>
        <v>25.736531214991345</v>
      </c>
      <c r="F5" s="68">
        <f>'1.概要'!F4/'4.効率性 5.収益性'!F4</f>
        <v>26.278622187129887</v>
      </c>
      <c r="G5" s="68">
        <f>'1.概要'!G4/'4.効率性 5.収益性'!G4</f>
        <v>25.401443001443003</v>
      </c>
      <c r="H5" s="68">
        <f>'1.概要'!H4/'4.効率性 5.収益性'!H4</f>
        <v>28.979645684131171</v>
      </c>
      <c r="I5" s="68">
        <f>'1.概要'!I4/'4.効率性 5.収益性'!I4</f>
        <v>29.087900915056846</v>
      </c>
      <c r="J5" s="68">
        <f>'1.概要'!J4/'4.効率性 5.収益性'!J4</f>
        <v>30.848747070488553</v>
      </c>
      <c r="K5" s="68">
        <f>'1.概要'!K4/'4.効率性 5.収益性'!K4</f>
        <v>29.708448993754338</v>
      </c>
      <c r="L5" s="68">
        <f>'1.概要'!L4/'4.効率性 5.収益性'!L4</f>
        <v>31.498243265852434</v>
      </c>
      <c r="M5" s="68">
        <f>'1.概要'!M4/'4.効率性 5.収益性'!M4</f>
        <v>30.84303058971933</v>
      </c>
      <c r="N5" s="68">
        <f>'1.概要'!N4/'4.効率性 5.収益性'!N4</f>
        <v>29.240100136549842</v>
      </c>
      <c r="O5" s="68">
        <f>'1.概要'!O4/'4.効率性 5.収益性'!O4</f>
        <v>29.568605350165313</v>
      </c>
      <c r="P5" s="68">
        <f>'1.概要'!P4/'4.効率性 5.収益性'!P4</f>
        <v>31.719016223423957</v>
      </c>
      <c r="Q5" s="68">
        <f>'1.概要'!Q4/'4.効率性 5.収益性'!Q4</f>
        <v>34.698517772341347</v>
      </c>
    </row>
    <row r="6" spans="1:17" ht="37.950000000000003" customHeight="1" x14ac:dyDescent="0.3">
      <c r="A6" s="54" t="s">
        <v>125</v>
      </c>
      <c r="B6" s="69" t="s">
        <v>126</v>
      </c>
      <c r="C6" s="70">
        <f>'1.概要'!C9/'4.効率性 5.収益性'!C4</f>
        <v>2.0282316442605999</v>
      </c>
      <c r="D6" s="70">
        <f>'1.概要'!D9/'4.効率性 5.収益性'!D4</f>
        <v>1.0696176226101413</v>
      </c>
      <c r="E6" s="70">
        <f>'1.概要'!E9/'4.効率性 5.収益性'!E4</f>
        <v>1.6597413178531419</v>
      </c>
      <c r="F6" s="70">
        <f>'1.概要'!F9/'4.効率性 5.収益性'!F4</f>
        <v>1.9112712198973549</v>
      </c>
      <c r="G6" s="70">
        <f>'1.概要'!G9/'4.効率性 5.収益性'!G4</f>
        <v>1.1655603655603655</v>
      </c>
      <c r="H6" s="70">
        <f>'1.概要'!H9/'4.効率性 5.収益性'!H4</f>
        <v>2.2632868450810402</v>
      </c>
      <c r="I6" s="70">
        <f>'1.概要'!I9/'4.効率性 5.収益性'!I4</f>
        <v>2.5130788427765967</v>
      </c>
      <c r="J6" s="70">
        <f>'1.概要'!J9/'4.効率性 5.収益性'!J4</f>
        <v>3.2180457905173969</v>
      </c>
      <c r="K6" s="70">
        <f>'1.概要'!K9/'4.効率性 5.収益性'!K4</f>
        <v>3.217297015961138</v>
      </c>
      <c r="L6" s="70">
        <f>'1.概要'!L9/'4.効率性 5.収益性'!L4</f>
        <v>3.5822318889074785</v>
      </c>
      <c r="M6" s="70">
        <f>'1.概要'!M9/'4.効率性 5.収益性'!M4</f>
        <v>3.5067801955219173</v>
      </c>
      <c r="N6" s="70">
        <f>'1.概要'!N9/'4.効率性 5.収益性'!N4</f>
        <v>3.1744044909725382</v>
      </c>
      <c r="O6" s="70">
        <f>'1.概要'!O9/'4.効率性 5.収益性'!O4</f>
        <v>3.7377517282837389</v>
      </c>
      <c r="P6" s="70">
        <f>'1.概要'!P9/'4.効率性 5.収益性'!P4</f>
        <v>4.7267204978146529</v>
      </c>
      <c r="Q6" s="70">
        <f>'1.概要'!Q9/'4.効率性 5.収益性'!Q4</f>
        <v>4.9085479925169091</v>
      </c>
    </row>
    <row r="7" spans="1:17" x14ac:dyDescent="0.55000000000000004"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7" x14ac:dyDescent="0.55000000000000004">
      <c r="A8" s="65"/>
      <c r="B8" s="65"/>
      <c r="C8" s="6"/>
      <c r="D8" s="6"/>
      <c r="E8" s="6"/>
      <c r="F8" s="6"/>
      <c r="G8" s="6"/>
      <c r="H8" s="6"/>
      <c r="I8" s="6"/>
      <c r="J8" s="6"/>
      <c r="K8" s="23"/>
    </row>
    <row r="9" spans="1:17" x14ac:dyDescent="0.55000000000000004">
      <c r="A9" s="36"/>
      <c r="B9" s="36"/>
      <c r="C9" s="37">
        <v>2009</v>
      </c>
      <c r="D9" s="37">
        <v>2010</v>
      </c>
      <c r="E9" s="48" t="s">
        <v>3</v>
      </c>
      <c r="F9" s="48" t="s">
        <v>4</v>
      </c>
      <c r="G9" s="48" t="s">
        <v>5</v>
      </c>
      <c r="H9" s="48" t="s">
        <v>6</v>
      </c>
      <c r="I9" s="48" t="s">
        <v>7</v>
      </c>
      <c r="J9" s="48" t="s">
        <v>8</v>
      </c>
      <c r="K9" s="48" t="s">
        <v>9</v>
      </c>
      <c r="L9" s="48" t="s">
        <v>10</v>
      </c>
      <c r="M9" s="48" t="s">
        <v>11</v>
      </c>
      <c r="N9" s="48" t="s">
        <v>12</v>
      </c>
      <c r="O9" s="101" t="s">
        <v>13</v>
      </c>
      <c r="P9" s="37" t="s">
        <v>14</v>
      </c>
      <c r="Q9" s="37" t="s">
        <v>62</v>
      </c>
    </row>
    <row r="10" spans="1:17" ht="37.5" customHeight="1" x14ac:dyDescent="0.55000000000000004">
      <c r="A10" s="36" t="s">
        <v>127</v>
      </c>
      <c r="B10" s="36" t="s">
        <v>128</v>
      </c>
      <c r="C10" s="67">
        <v>281155</v>
      </c>
      <c r="D10" s="67">
        <v>284104</v>
      </c>
      <c r="E10" s="67">
        <v>284843</v>
      </c>
      <c r="F10" s="67">
        <v>290840</v>
      </c>
      <c r="G10" s="67">
        <v>300259</v>
      </c>
      <c r="H10" s="67">
        <v>340715</v>
      </c>
      <c r="I10" s="67">
        <v>339832</v>
      </c>
      <c r="J10" s="67">
        <v>349798</v>
      </c>
      <c r="K10" s="67">
        <v>375354</v>
      </c>
      <c r="L10" s="67">
        <f>'10.連結貸借対照表（資産）'!L39</f>
        <v>418548</v>
      </c>
      <c r="M10" s="67">
        <f>'10.連結貸借対照表（資産）'!M39</f>
        <v>437190</v>
      </c>
      <c r="N10" s="67">
        <f>'10.連結貸借対照表（資産）'!N39</f>
        <v>437618</v>
      </c>
      <c r="O10" s="102">
        <f>'10.連結貸借対照表（資産）'!O39</f>
        <v>497459</v>
      </c>
      <c r="P10" s="94">
        <f>'10.連結貸借対照表（資産）'!P39</f>
        <v>560528</v>
      </c>
      <c r="Q10" s="94">
        <v>618869</v>
      </c>
    </row>
    <row r="11" spans="1:17" ht="37.5" customHeight="1" x14ac:dyDescent="0.55000000000000004">
      <c r="A11" s="36" t="s">
        <v>129</v>
      </c>
      <c r="B11" s="36" t="s">
        <v>130</v>
      </c>
      <c r="C11" s="55">
        <v>79250</v>
      </c>
      <c r="D11" s="55">
        <v>83051</v>
      </c>
      <c r="E11" s="55">
        <v>79669</v>
      </c>
      <c r="F11" s="55">
        <v>85435</v>
      </c>
      <c r="G11" s="55">
        <v>88781</v>
      </c>
      <c r="H11" s="55">
        <v>112193</v>
      </c>
      <c r="I11" s="55">
        <v>103205</v>
      </c>
      <c r="J11" s="55">
        <v>105430</v>
      </c>
      <c r="K11" s="55">
        <v>112877</v>
      </c>
      <c r="L11" s="55">
        <v>119117</v>
      </c>
      <c r="M11" s="55">
        <f>'10.連結貸借対照表（資産）'!M7</f>
        <v>126358</v>
      </c>
      <c r="N11" s="55">
        <f>'10.連結貸借対照表（資産）'!N7</f>
        <v>119903</v>
      </c>
      <c r="O11" s="103">
        <f>'10.連結貸借対照表（資産）'!O7</f>
        <v>117857</v>
      </c>
      <c r="P11" s="95">
        <f>'10.連結貸借対照表（資産）'!P7</f>
        <v>121931</v>
      </c>
      <c r="Q11" s="95">
        <v>131242</v>
      </c>
    </row>
    <row r="12" spans="1:17" ht="37.5" customHeight="1" x14ac:dyDescent="0.55000000000000004">
      <c r="A12" s="36" t="s">
        <v>131</v>
      </c>
      <c r="B12" s="36" t="s">
        <v>132</v>
      </c>
      <c r="C12" s="55">
        <f>'10.連結貸借対照表（資産）'!C9+'10.連結貸借対照表（資産）'!C10+'10.連結貸借対照表（資産）'!C11</f>
        <v>68732</v>
      </c>
      <c r="D12" s="55">
        <f>'10.連結貸借対照表（資産）'!D9+'10.連結貸借対照表（資産）'!D10+'10.連結貸借対照表（資産）'!D11</f>
        <v>63014</v>
      </c>
      <c r="E12" s="55">
        <f>'10.連結貸借対照表（資産）'!E9+'10.連結貸借対照表（資産）'!E10+'10.連結貸借対照表（資産）'!E11</f>
        <v>62681</v>
      </c>
      <c r="F12" s="55">
        <f>'10.連結貸借対照表（資産）'!F9+'10.連結貸借対照表（資産）'!F10+'10.連結貸借対照表（資産）'!F11</f>
        <v>69071</v>
      </c>
      <c r="G12" s="55">
        <f>'10.連結貸借対照表（資産）'!G9+'10.連結貸借対照表（資産）'!G10+'10.連結貸借対照表（資産）'!G11</f>
        <v>69607</v>
      </c>
      <c r="H12" s="55">
        <f>'10.連結貸借対照表（資産）'!H9+'10.連結貸借対照表（資産）'!H10+'10.連結貸借対照表（資産）'!H11</f>
        <v>70716</v>
      </c>
      <c r="I12" s="55">
        <f>'10.連結貸借対照表（資産）'!I9+'10.連結貸借対照表（資産）'!I10+'10.連結貸借対照表（資産）'!I11</f>
        <v>74865</v>
      </c>
      <c r="J12" s="55">
        <f>'10.連結貸借対照表（資産）'!J9+'10.連結貸借対照表（資産）'!J10+'10.連結貸借対照表（資産）'!J11</f>
        <v>73669</v>
      </c>
      <c r="K12" s="55">
        <f>'10.連結貸借対照表（資産）'!K9+'10.連結貸借対照表（資産）'!K10+'10.連結貸借対照表（資産）'!K11</f>
        <v>76700</v>
      </c>
      <c r="L12" s="55">
        <f>'10.連結貸借対照表（資産）'!L9+'10.連結貸借対照表（資産）'!L10+'10.連結貸借対照表（資産）'!L11</f>
        <v>80635</v>
      </c>
      <c r="M12" s="55">
        <f>'10.連結貸借対照表（資産）'!M9+'10.連結貸借対照表（資産）'!M10+'10.連結貸借対照表（資産）'!M11</f>
        <v>83468</v>
      </c>
      <c r="N12" s="55">
        <f>'10.連結貸借対照表（資産）'!N9+'10.連結貸借対照表（資産）'!N10+'10.連結貸借対照表（資産）'!N11</f>
        <v>87872</v>
      </c>
      <c r="O12" s="103">
        <f>'10.連結貸借対照表（資産）'!O9+'10.連結貸借対照表（資産）'!O10+'10.連結貸借対照表（資産）'!O11</f>
        <v>97650</v>
      </c>
      <c r="P12" s="95">
        <f>'10.連結貸借対照表（資産）'!P9+'10.連結貸借対照表（資産）'!P10+'10.連結貸借対照表（資産）'!P11</f>
        <v>106647</v>
      </c>
      <c r="Q12" s="95">
        <v>128094</v>
      </c>
    </row>
    <row r="13" spans="1:17" ht="37.5" customHeight="1" x14ac:dyDescent="0.55000000000000004">
      <c r="A13" s="36" t="str">
        <f>'10.連結貸借対照表（負債・純資産） '!A5</f>
        <v>支払手形及び買掛金</v>
      </c>
      <c r="B13" s="36" t="str">
        <f>'10.連結貸借対照表（負債・純資産） '!B5</f>
        <v>Trade notes and accounts payable 　</v>
      </c>
      <c r="C13" s="67">
        <f>'10.連結貸借対照表（負債・純資産） '!C5</f>
        <v>45754</v>
      </c>
      <c r="D13" s="67">
        <f>'10.連結貸借対照表（負債・純資産） '!D5</f>
        <v>44820</v>
      </c>
      <c r="E13" s="67">
        <f>'10.連結貸借対照表（負債・純資産） '!E5</f>
        <v>48278</v>
      </c>
      <c r="F13" s="67">
        <f>'10.連結貸借対照表（負債・純資産） '!F5</f>
        <v>50045</v>
      </c>
      <c r="G13" s="67">
        <f>'10.連結貸借対照表（負債・純資産） '!G5</f>
        <v>48651</v>
      </c>
      <c r="H13" s="67">
        <f>'10.連結貸借対照表（負債・純資産） '!H5</f>
        <v>51662</v>
      </c>
      <c r="I13" s="67">
        <f>'10.連結貸借対照表（負債・純資産） '!I5</f>
        <v>51596</v>
      </c>
      <c r="J13" s="67">
        <f>'10.連結貸借対照表（負債・純資産） '!J5</f>
        <v>52422</v>
      </c>
      <c r="K13" s="67">
        <f>'10.連結貸借対照表（負債・純資産） '!K5</f>
        <v>57263</v>
      </c>
      <c r="L13" s="67">
        <f>'10.連結貸借対照表（負債・純資産） '!L5</f>
        <v>66589</v>
      </c>
      <c r="M13" s="67">
        <f>'10.連結貸借対照表（負債・純資産） '!M5</f>
        <v>66610</v>
      </c>
      <c r="N13" s="67">
        <f>'10.連結貸借対照表（負債・純資産） '!N5</f>
        <v>60189</v>
      </c>
      <c r="O13" s="102">
        <f>'10.連結貸借対照表（負債・純資産） '!O5</f>
        <v>61424</v>
      </c>
      <c r="P13" s="94">
        <f>'10.連結貸借対照表（負債・純資産） '!P5</f>
        <v>66538</v>
      </c>
      <c r="Q13" s="94">
        <v>66713</v>
      </c>
    </row>
    <row r="14" spans="1:17" ht="37.5" customHeight="1" x14ac:dyDescent="0.55000000000000004">
      <c r="A14" s="36" t="s">
        <v>133</v>
      </c>
      <c r="B14" s="36" t="s">
        <v>134</v>
      </c>
      <c r="C14" s="67">
        <f>'10.連結貸借対照表（資産）'!C7+'10.連結貸借対照表（資産）'!C9+'10.連結貸借対照表（資産）'!C10+'10.連結貸借対照表（資産）'!C11-'10.連結貸借対照表（負債・純資産） '!C5</f>
        <v>102228</v>
      </c>
      <c r="D14" s="67">
        <f>'10.連結貸借対照表（資産）'!D7+'10.連結貸借対照表（資産）'!D9+'10.連結貸借対照表（資産）'!D10+'10.連結貸借対照表（資産）'!D11-'10.連結貸借対照表（負債・純資産） '!D5</f>
        <v>101245</v>
      </c>
      <c r="E14" s="67">
        <f>'10.連結貸借対照表（資産）'!E7+'10.連結貸借対照表（資産）'!E9+'10.連結貸借対照表（資産）'!E10+'10.連結貸借対照表（資産）'!E11-'10.連結貸借対照表（負債・純資産） '!E5</f>
        <v>94072</v>
      </c>
      <c r="F14" s="67">
        <f>'10.連結貸借対照表（資産）'!F7+'10.連結貸借対照表（資産）'!F9+'10.連結貸借対照表（資産）'!F10+'10.連結貸借対照表（資産）'!F11-'10.連結貸借対照表（負債・純資産） '!F5</f>
        <v>104461</v>
      </c>
      <c r="G14" s="67">
        <f>'10.連結貸借対照表（資産）'!G7+'10.連結貸借対照表（資産）'!G9+'10.連結貸借対照表（資産）'!G10+'10.連結貸借対照表（資産）'!G11-'10.連結貸借対照表（負債・純資産） '!G5</f>
        <v>109737</v>
      </c>
      <c r="H14" s="67">
        <f>'10.連結貸借対照表（資産）'!H7+'10.連結貸借対照表（資産）'!H9+'10.連結貸借対照表（資産）'!H10+'10.連結貸借対照表（資産）'!H11-'10.連結貸借対照表（負債・純資産） '!H5</f>
        <v>131247</v>
      </c>
      <c r="I14" s="67">
        <f>'10.連結貸借対照表（資産）'!I7+'10.連結貸借対照表（資産）'!I9+'10.連結貸借対照表（資産）'!I10+'10.連結貸借対照表（資産）'!I11-'10.連結貸借対照表（負債・純資産） '!I5</f>
        <v>126474</v>
      </c>
      <c r="J14" s="67">
        <f>'10.連結貸借対照表（資産）'!J7+'10.連結貸借対照表（資産）'!J9+'10.連結貸借対照表（資産）'!J10+'10.連結貸借対照表（資産）'!J11-'10.連結貸借対照表（負債・純資産） '!J5</f>
        <v>126677</v>
      </c>
      <c r="K14" s="67">
        <f>'10.連結貸借対照表（資産）'!K7+'10.連結貸借対照表（資産）'!K9+'10.連結貸借対照表（資産）'!K10+'10.連結貸借対照表（資産）'!K11-'10.連結貸借対照表（負債・純資産） '!K5</f>
        <v>132314</v>
      </c>
      <c r="L14" s="67">
        <f>'10.連結貸借対照表（資産）'!L7+'10.連結貸借対照表（資産）'!L9+'10.連結貸借対照表（資産）'!L10+'10.連結貸借対照表（資産）'!L11-'10.連結貸借対照表（負債・純資産） '!L5</f>
        <v>133163</v>
      </c>
      <c r="M14" s="67">
        <f>'10.連結貸借対照表（資産）'!M7+'10.連結貸借対照表（資産）'!M9+'10.連結貸借対照表（資産）'!M10+'10.連結貸借対照表（資産）'!M11-'10.連結貸借対照表（負債・純資産） '!M5</f>
        <v>143216</v>
      </c>
      <c r="N14" s="67">
        <f>'10.連結貸借対照表（資産）'!N7+'10.連結貸借対照表（資産）'!N9+'10.連結貸借対照表（資産）'!N10+'10.連結貸借対照表（資産）'!N11-'10.連結貸借対照表（負債・純資産） '!N5</f>
        <v>147586</v>
      </c>
      <c r="O14" s="102">
        <f>'10.連結貸借対照表（資産）'!O7+'10.連結貸借対照表（資産）'!O9+'10.連結貸借対照表（資産）'!O10+'10.連結貸借対照表（資産）'!O11-'10.連結貸借対照表（負債・純資産） '!O5</f>
        <v>154083</v>
      </c>
      <c r="P14" s="94">
        <f>'10.連結貸借対照表（資産）'!P7+'10.連結貸借対照表（資産）'!P9+'10.連結貸借対照表（資産）'!P10+'10.連結貸借対照表（資産）'!P11-'10.連結貸借対照表（負債・純資産） '!P5</f>
        <v>162040</v>
      </c>
      <c r="Q14" s="94">
        <f>'10.連結貸借対照表（資産）'!Q7+'10.連結貸借対照表（資産）'!Q9+'10.連結貸借対照表（資産）'!Q10+'10.連結貸借対照表（資産）'!Q11-'10.連結貸借対照表（負債・純資産） '!Q5</f>
        <v>192623</v>
      </c>
    </row>
    <row r="15" spans="1:17" x14ac:dyDescent="0.55000000000000004">
      <c r="P15" s="105"/>
      <c r="Q15" s="105"/>
    </row>
    <row r="16" spans="1:17" x14ac:dyDescent="0.55000000000000004">
      <c r="A16" s="36"/>
      <c r="B16" s="36"/>
      <c r="C16" s="37">
        <v>2009</v>
      </c>
      <c r="D16" s="37">
        <v>2010</v>
      </c>
      <c r="E16" s="48" t="s">
        <v>3</v>
      </c>
      <c r="F16" s="48" t="s">
        <v>4</v>
      </c>
      <c r="G16" s="48" t="s">
        <v>5</v>
      </c>
      <c r="H16" s="48" t="s">
        <v>6</v>
      </c>
      <c r="I16" s="48" t="s">
        <v>7</v>
      </c>
      <c r="J16" s="48" t="s">
        <v>8</v>
      </c>
      <c r="K16" s="48" t="s">
        <v>9</v>
      </c>
      <c r="L16" s="48" t="s">
        <v>10</v>
      </c>
      <c r="M16" s="48" t="s">
        <v>11</v>
      </c>
      <c r="N16" s="48" t="s">
        <v>12</v>
      </c>
      <c r="O16" s="101" t="s">
        <v>13</v>
      </c>
      <c r="P16" s="37" t="s">
        <v>14</v>
      </c>
      <c r="Q16" s="37" t="s">
        <v>62</v>
      </c>
    </row>
    <row r="17" spans="1:19" ht="37.5" customHeight="1" x14ac:dyDescent="0.55000000000000004">
      <c r="A17" s="36" t="s">
        <v>135</v>
      </c>
      <c r="B17" s="36" t="s">
        <v>136</v>
      </c>
      <c r="C17" s="71"/>
      <c r="D17" s="71">
        <f>(('10.連結貸借対照表（資産）'!C39+'10.連結貸借対照表（資産）'!D39)/2)/('11.連結損益計算書'!C4/365)</f>
        <v>378.10590177874377</v>
      </c>
      <c r="E17" s="71">
        <f>(('10.連結貸借対照表（資産）'!D39+'10.連結貸借対照表（資産）'!E39)/2)/('11.連結損益計算書'!D4/365)</f>
        <v>435.80545004302115</v>
      </c>
      <c r="F17" s="71">
        <f>(('10.連結貸借対照表（資産）'!E39+'10.連結貸借対照表（資産）'!F39)/2)/('11.連結損益計算書'!E4/365)</f>
        <v>415.74688275354458</v>
      </c>
      <c r="G17" s="71">
        <f>(('10.連結貸借対照表（資産）'!F39+'10.連結貸借対照表（資産）'!G39)/2)/('11.連結損益計算書'!F4/365)</f>
        <v>405.15884208747252</v>
      </c>
      <c r="H17" s="71">
        <f>(('10.連結貸借対照表（資産）'!G39+'10.連結貸借対照表（資産）'!H39)/2)/('11.連結損益計算書'!G4/365)</f>
        <v>443.0170082712234</v>
      </c>
      <c r="I17" s="71">
        <f>(('10.連結貸借対照表（資産）'!H39+'10.連結貸借対照表（資産）'!I39)/2)/('11.連結損益計算書'!H4/365)</f>
        <v>403.85985035703601</v>
      </c>
      <c r="J17" s="71">
        <f>(('10.連結貸借対照表（資産）'!I39+'10.連結貸借対照表（資産）'!J39)/2)/('11.連結損益計算書'!I4/365)</f>
        <v>399.92588226322044</v>
      </c>
      <c r="K17" s="71">
        <f>(('10.連結貸借対照表（資産）'!J39+'10.連結貸借対照表（資産）'!K39)/2)/('11.連結損益計算書'!J4/365)</f>
        <v>386.69292534975864</v>
      </c>
      <c r="L17" s="71">
        <f>(('10.連結貸借対照表（資産）'!K39+'10.連結貸借対照表（資産）'!L39)/2)/('11.連結損益計算書'!K4/365)</f>
        <v>423.05401207081309</v>
      </c>
      <c r="M17" s="71">
        <f>(('10.連結貸借対照表（資産）'!L39+'10.連結貸借対照表（資産）'!M39)/2)/('11.連結損益計算書'!L4/365)</f>
        <v>414.76691100310728</v>
      </c>
      <c r="N17" s="71">
        <f>(('10.連結貸借対照表（資産）'!M39+'10.連結貸借対照表（資産）'!N39)/2)/('11.連結損益計算書'!M4/365)</f>
        <v>408.0959988548438</v>
      </c>
      <c r="O17" s="104">
        <f>(('10.連結貸借対照表（資産）'!N39+'10.連結貸借対照表（資産）'!O39)/2)/('11.連結損益計算書'!N4/365)</f>
        <v>442.74134567238212</v>
      </c>
      <c r="P17" s="71">
        <f>(('10.連結貸借対照表（資産）'!O39+'10.連結貸借対照表（資産）'!P39)/2)/('11.連結損益計算書'!O4/365)</f>
        <v>490.68136767818982</v>
      </c>
      <c r="Q17" s="71">
        <f>(('10.連結貸借対照表（資産）'!P39+'10.連結貸借対照表（資産）'!Q39)/2)/('11.連結損益計算書'!P4/365)</f>
        <v>502.69154551293281</v>
      </c>
    </row>
    <row r="18" spans="1:19" ht="37.5" customHeight="1" x14ac:dyDescent="0.55000000000000004">
      <c r="A18" s="36" t="s">
        <v>137</v>
      </c>
      <c r="B18" s="36" t="s">
        <v>138</v>
      </c>
      <c r="C18" s="44"/>
      <c r="D18" s="71">
        <f>((C12+D12)/2)/('1.概要'!D4/365)</f>
        <v>100.91559463599926</v>
      </c>
      <c r="E18" s="71">
        <f>((D12+E12)/2)/('1.概要'!E4/365)</f>
        <v>90.774444316936211</v>
      </c>
      <c r="F18" s="71">
        <f>((E12+F12)/2)/('1.概要'!F4/365)</f>
        <v>90.307186719498219</v>
      </c>
      <c r="G18" s="71">
        <f>((F12+G12)/2)/('1.概要'!G4/365)</f>
        <v>95.848993364842755</v>
      </c>
      <c r="H18" s="71">
        <f>((G12+H12)/2)/('1.概要'!H4/365)</f>
        <v>83.272464328915362</v>
      </c>
      <c r="I18" s="71">
        <f>((H12+I12)/2)/('1.概要'!I4/365)</f>
        <v>84.424415796531321</v>
      </c>
      <c r="J18" s="71">
        <f>((I12+J12)/2)/('1.概要'!J4/365)</f>
        <v>79.206906929721015</v>
      </c>
      <c r="K18" s="71">
        <f>((J12+K12)/2)/('1.概要'!K4/365)</f>
        <v>80.128540728044641</v>
      </c>
      <c r="L18" s="71">
        <f>((K12+L12)/2)/('1.概要'!L4/365)</f>
        <v>76.258565054577318</v>
      </c>
      <c r="M18" s="71">
        <f>((L12+M12)/2)/('1.概要'!M4/365)</f>
        <v>76.553686866234003</v>
      </c>
      <c r="N18" s="71">
        <f>((M12+N12)/2)/('1.概要'!N4/365)</f>
        <v>81.126262508334563</v>
      </c>
      <c r="O18" s="104">
        <f>((N12+O12)/2)/('1.概要'!O4/365)</f>
        <v>86.042823488750926</v>
      </c>
      <c r="P18" s="71">
        <f>((O12+P12)/2)/('1.概要'!P4/365)</f>
        <v>87.077018742336662</v>
      </c>
      <c r="Q18" s="71">
        <f>((P12+Q12)/2)/('1.概要'!Q4/365)</f>
        <v>88.835916763437297</v>
      </c>
    </row>
    <row r="20" spans="1:19" x14ac:dyDescent="0.55000000000000004">
      <c r="A20" t="s">
        <v>139</v>
      </c>
    </row>
    <row r="21" spans="1:19" x14ac:dyDescent="0.55000000000000004">
      <c r="A21" t="s">
        <v>140</v>
      </c>
    </row>
    <row r="23" spans="1:19" ht="26.4" x14ac:dyDescent="0.55000000000000004">
      <c r="A23" s="126" t="s">
        <v>141</v>
      </c>
      <c r="B23" s="126"/>
      <c r="C23" s="72"/>
      <c r="D23" s="10" t="s">
        <v>120</v>
      </c>
    </row>
    <row r="24" spans="1:19" x14ac:dyDescent="0.55000000000000004">
      <c r="A24" s="10"/>
      <c r="B24" s="10"/>
      <c r="C24" s="10"/>
      <c r="D24" s="10"/>
    </row>
    <row r="25" spans="1:19" x14ac:dyDescent="0.55000000000000004">
      <c r="A25" s="44"/>
      <c r="B25" s="44"/>
      <c r="C25" s="37">
        <v>2009</v>
      </c>
      <c r="D25" s="37">
        <v>2010</v>
      </c>
      <c r="E25" s="48" t="s">
        <v>3</v>
      </c>
      <c r="F25" s="48" t="s">
        <v>4</v>
      </c>
      <c r="G25" s="48" t="s">
        <v>5</v>
      </c>
      <c r="H25" s="48" t="s">
        <v>6</v>
      </c>
      <c r="I25" s="48" t="s">
        <v>7</v>
      </c>
      <c r="J25" s="48" t="s">
        <v>8</v>
      </c>
      <c r="K25" s="48" t="s">
        <v>9</v>
      </c>
      <c r="L25" s="48" t="s">
        <v>10</v>
      </c>
      <c r="M25" s="48" t="s">
        <v>11</v>
      </c>
      <c r="N25" s="48" t="s">
        <v>12</v>
      </c>
      <c r="O25" s="101" t="s">
        <v>13</v>
      </c>
      <c r="P25" s="37" t="s">
        <v>14</v>
      </c>
      <c r="Q25" s="37" t="s">
        <v>62</v>
      </c>
    </row>
    <row r="26" spans="1:19" ht="37.5" customHeight="1" x14ac:dyDescent="0.55000000000000004">
      <c r="A26" s="44" t="s">
        <v>142</v>
      </c>
      <c r="B26" s="45" t="s">
        <v>143</v>
      </c>
      <c r="C26" s="64">
        <f>'1.概要'!C6</f>
        <v>0.38474451404338916</v>
      </c>
      <c r="D26" s="64">
        <f>'1.概要'!D6</f>
        <v>0.36536484019223103</v>
      </c>
      <c r="E26" s="64">
        <f>'1.概要'!E6</f>
        <v>0.3779871550847424</v>
      </c>
      <c r="F26" s="64">
        <f>'1.概要'!F6</f>
        <v>0.37886612457982011</v>
      </c>
      <c r="G26" s="64">
        <f>'1.概要'!G6</f>
        <v>0.36368387565897109</v>
      </c>
      <c r="H26" s="64">
        <f>'1.概要'!H6</f>
        <v>0.38356658819244827</v>
      </c>
      <c r="I26" s="64">
        <f>'1.概要'!I6</f>
        <v>0.40364535338192958</v>
      </c>
      <c r="J26" s="64">
        <f>'1.概要'!J6</f>
        <v>0.41019939456982901</v>
      </c>
      <c r="K26" s="64">
        <f>'1.概要'!K6</f>
        <v>0.39829887379956141</v>
      </c>
      <c r="L26" s="64">
        <f>'1.概要'!L6</f>
        <v>0.39793110774705864</v>
      </c>
      <c r="M26" s="64">
        <f>'1.概要'!M6</f>
        <v>0.40174789692571566</v>
      </c>
      <c r="N26" s="64">
        <f>'1.概要'!N6</f>
        <v>0.39546703403616101</v>
      </c>
      <c r="O26" s="106">
        <f>'1.概要'!O6</f>
        <v>0.3969311230778223</v>
      </c>
      <c r="P26" s="64">
        <f>'1.概要'!P6</f>
        <v>0.41715420096922989</v>
      </c>
      <c r="Q26" s="64">
        <f>'1.概要'!Q6</f>
        <v>0.41671989051094893</v>
      </c>
    </row>
    <row r="27" spans="1:19" ht="37.5" customHeight="1" x14ac:dyDescent="0.55000000000000004">
      <c r="A27" s="44" t="s">
        <v>144</v>
      </c>
      <c r="B27" s="44" t="s">
        <v>145</v>
      </c>
      <c r="C27" s="43">
        <f>'1.概要'!C8</f>
        <v>0.31285804869645534</v>
      </c>
      <c r="D27" s="43">
        <f>'1.概要'!D8</f>
        <v>0.32215903129000439</v>
      </c>
      <c r="E27" s="43">
        <f>'1.概要'!E8</f>
        <v>0.31349349246360408</v>
      </c>
      <c r="F27" s="43">
        <f>'1.概要'!F8</f>
        <v>0.306131340256521</v>
      </c>
      <c r="G27" s="43">
        <f>'1.概要'!G8</f>
        <v>0.31779449191056169</v>
      </c>
      <c r="H27" s="43">
        <f>'1.概要'!H8</f>
        <v>0.3054641468204935</v>
      </c>
      <c r="I27" s="43">
        <f>'1.概要'!I8</f>
        <v>0.31724615668155909</v>
      </c>
      <c r="J27" s="43">
        <f>'1.概要'!J8</f>
        <v>0.30587956848490516</v>
      </c>
      <c r="K27" s="43">
        <f>'1.概要'!K8</f>
        <v>0.29000026278983532</v>
      </c>
      <c r="L27" s="43">
        <f>'1.概要'!L8</f>
        <v>0.28420311794544922</v>
      </c>
      <c r="M27" s="43">
        <f>'1.概要'!M8</f>
        <v>0.28804768757684435</v>
      </c>
      <c r="N27" s="43">
        <f>'1.概要'!N8</f>
        <v>0.28690104632851032</v>
      </c>
      <c r="O27" s="107">
        <f>'1.概要'!O8</f>
        <v>0.27052165316811477</v>
      </c>
      <c r="P27" s="43">
        <f>'1.概要'!P8</f>
        <v>0.26813569218193495</v>
      </c>
      <c r="Q27" s="43">
        <f>'1.概要'!Q8</f>
        <v>0.2752550597213006</v>
      </c>
    </row>
    <row r="28" spans="1:19" ht="37.5" customHeight="1" x14ac:dyDescent="0.55000000000000004">
      <c r="A28" s="44" t="s">
        <v>146</v>
      </c>
      <c r="B28" s="44" t="s">
        <v>147</v>
      </c>
      <c r="C28" s="43">
        <f>'1.概要'!C10</f>
        <v>7.1886465346933839E-2</v>
      </c>
      <c r="D28" s="43">
        <f>'1.概要'!D10</f>
        <v>4.3205808902226604E-2</v>
      </c>
      <c r="E28" s="43">
        <f>'1.概要'!E10</f>
        <v>6.4489705469179717E-2</v>
      </c>
      <c r="F28" s="43">
        <f>'1.概要'!F10</f>
        <v>7.2731028525285915E-2</v>
      </c>
      <c r="G28" s="43">
        <f>'1.概要'!G10</f>
        <v>4.5885596558201541E-2</v>
      </c>
      <c r="H28" s="43">
        <f>'1.概要'!H10</f>
        <v>7.8099189677822145E-2</v>
      </c>
      <c r="I28" s="43">
        <f>'1.概要'!I10</f>
        <v>8.6396019091076637E-2</v>
      </c>
      <c r="J28" s="43">
        <f>'1.概要'!J10</f>
        <v>0.10431690412463913</v>
      </c>
      <c r="K28" s="43">
        <f>'1.概要'!K10</f>
        <v>0.10829569112266738</v>
      </c>
      <c r="L28" s="43">
        <f>'1.概要'!L10</f>
        <v>0.11372798980160943</v>
      </c>
      <c r="M28" s="43">
        <f>'1.概要'!M10</f>
        <v>0.11369765319659622</v>
      </c>
      <c r="N28" s="43">
        <f>'1.概要'!N10</f>
        <v>0.10856339329031789</v>
      </c>
      <c r="O28" s="107">
        <f>'1.概要'!O10</f>
        <v>0.12640946990970753</v>
      </c>
      <c r="P28" s="43">
        <f>'1.概要'!P10</f>
        <v>0.14901850878729492</v>
      </c>
      <c r="Q28" s="43">
        <f>'1.概要'!Q10</f>
        <v>0.14146275713337758</v>
      </c>
    </row>
    <row r="29" spans="1:19" x14ac:dyDescent="0.3">
      <c r="A29" s="6"/>
      <c r="B29" s="63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109"/>
      <c r="Q29" s="109"/>
      <c r="R29" s="3"/>
      <c r="S29" s="3"/>
    </row>
    <row r="30" spans="1:19" x14ac:dyDescent="0.55000000000000004">
      <c r="A30" s="44"/>
      <c r="B30" s="44"/>
      <c r="C30" s="37">
        <v>2009</v>
      </c>
      <c r="D30" s="37">
        <v>2010</v>
      </c>
      <c r="E30" s="48" t="s">
        <v>3</v>
      </c>
      <c r="F30" s="48" t="s">
        <v>4</v>
      </c>
      <c r="G30" s="48" t="s">
        <v>5</v>
      </c>
      <c r="H30" s="48" t="s">
        <v>6</v>
      </c>
      <c r="I30" s="48" t="s">
        <v>7</v>
      </c>
      <c r="J30" s="48" t="s">
        <v>8</v>
      </c>
      <c r="K30" s="48" t="s">
        <v>9</v>
      </c>
      <c r="L30" s="48" t="s">
        <v>10</v>
      </c>
      <c r="M30" s="48" t="s">
        <v>11</v>
      </c>
      <c r="N30" s="48" t="s">
        <v>12</v>
      </c>
      <c r="O30" s="101" t="s">
        <v>13</v>
      </c>
      <c r="P30" s="37" t="s">
        <v>14</v>
      </c>
      <c r="Q30" s="37" t="s">
        <v>62</v>
      </c>
    </row>
    <row r="31" spans="1:19" ht="37.5" customHeight="1" x14ac:dyDescent="0.55000000000000004">
      <c r="A31" s="53" t="s">
        <v>51</v>
      </c>
      <c r="B31" s="53" t="s">
        <v>51</v>
      </c>
      <c r="C31" s="53"/>
      <c r="D31" s="62">
        <f>'1.概要'!D31</f>
        <v>4.0889155702302935E-2</v>
      </c>
      <c r="E31" s="62">
        <f>'1.概要'!E31</f>
        <v>6.4948037044819065E-2</v>
      </c>
      <c r="F31" s="62">
        <f>'1.概要'!F31</f>
        <v>5.7165694289724275E-2</v>
      </c>
      <c r="G31" s="62">
        <f>'1.概要'!G31</f>
        <v>4.5289784697216451E-2</v>
      </c>
      <c r="H31" s="62">
        <f>'1.概要'!H31</f>
        <v>5.4765820360900226E-2</v>
      </c>
      <c r="I31" s="62">
        <f>'1.概要'!I31</f>
        <v>9.4207358337823649E-2</v>
      </c>
      <c r="J31" s="62">
        <f>'1.概要'!J31</f>
        <v>0.11129713153403203</v>
      </c>
      <c r="K31" s="62">
        <f>'1.概要'!K31</f>
        <v>0.11484384828621379</v>
      </c>
      <c r="L31" s="62">
        <f>'1.概要'!L31</f>
        <v>0.11723566183259794</v>
      </c>
      <c r="M31" s="62">
        <f>'1.概要'!M31</f>
        <v>0.11707596276377459</v>
      </c>
      <c r="N31" s="62">
        <f>'1.概要'!N31</f>
        <v>0.108</v>
      </c>
      <c r="O31" s="108">
        <f>'1.概要'!O31</f>
        <v>0.113</v>
      </c>
      <c r="P31" s="62">
        <f>'1.概要'!P31</f>
        <v>0.13200000000000001</v>
      </c>
      <c r="Q31" s="62">
        <f>'1.概要'!Q31</f>
        <v>0.129</v>
      </c>
    </row>
    <row r="32" spans="1:19" ht="37.5" customHeight="1" x14ac:dyDescent="0.55000000000000004">
      <c r="A32" s="44" t="s">
        <v>53</v>
      </c>
      <c r="B32" s="44" t="s">
        <v>53</v>
      </c>
      <c r="C32" s="44"/>
      <c r="D32" s="64">
        <f>'1.概要'!D32</f>
        <v>2.1689172573988207E-2</v>
      </c>
      <c r="E32" s="64">
        <f>'1.概要'!E32</f>
        <v>3.531436144315727E-2</v>
      </c>
      <c r="F32" s="64">
        <f>'1.概要'!F32</f>
        <v>3.1555560959764313E-2</v>
      </c>
      <c r="G32" s="64">
        <f>'1.概要'!G32</f>
        <v>2.5640374962569722E-2</v>
      </c>
      <c r="H32" s="64">
        <f>'1.概要'!H32</f>
        <v>3.0341324297085373E-2</v>
      </c>
      <c r="I32" s="64">
        <f>'1.概要'!I32</f>
        <v>5.4206395737546417E-2</v>
      </c>
      <c r="J32" s="64">
        <f>'1.概要'!J32</f>
        <v>6.9309629801487749E-2</v>
      </c>
      <c r="K32" s="64">
        <f>'1.概要'!K32</f>
        <v>7.3013657826221268E-2</v>
      </c>
      <c r="L32" s="64">
        <f>'1.概要'!L32</f>
        <v>7.5167967834820923E-2</v>
      </c>
      <c r="M32" s="64">
        <f>'1.概要'!M32</f>
        <v>7.6011582984511619E-2</v>
      </c>
      <c r="N32" s="64">
        <f>'1.概要'!N32</f>
        <v>7.2623935766476758E-2</v>
      </c>
      <c r="O32" s="106">
        <f>'1.概要'!O32</f>
        <v>7.7206476044218819E-2</v>
      </c>
      <c r="P32" s="64">
        <f>'1.概要'!P32</f>
        <v>8.9394293124584703E-2</v>
      </c>
      <c r="Q32" s="64">
        <f>'1.概要'!Q32</f>
        <v>8.8262052557366175E-2</v>
      </c>
    </row>
  </sheetData>
  <mergeCells count="2">
    <mergeCell ref="A23:B23"/>
    <mergeCell ref="A1:B1"/>
  </mergeCells>
  <phoneticPr fontId="2"/>
  <pageMargins left="0.7" right="0.7" top="0.75" bottom="0.75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9"/>
  <sheetViews>
    <sheetView zoomScale="70" zoomScaleNormal="70" workbookViewId="0"/>
  </sheetViews>
  <sheetFormatPr defaultRowHeight="19.2" x14ac:dyDescent="0.55000000000000004"/>
  <cols>
    <col min="1" max="1" width="19.5" customWidth="1"/>
    <col min="2" max="2" width="19.5" style="7" customWidth="1"/>
    <col min="3" max="3" width="0" hidden="1" customWidth="1"/>
    <col min="4" max="6" width="9.5" hidden="1" customWidth="1"/>
    <col min="7" max="17" width="9.5" customWidth="1"/>
  </cols>
  <sheetData>
    <row r="1" spans="1:19" ht="26.4" x14ac:dyDescent="0.55000000000000004">
      <c r="A1" s="72" t="s">
        <v>148</v>
      </c>
      <c r="D1" s="10" t="s">
        <v>1</v>
      </c>
    </row>
    <row r="3" spans="1:19" x14ac:dyDescent="0.55000000000000004">
      <c r="A3" s="17" t="s">
        <v>149</v>
      </c>
      <c r="L3" s="23"/>
      <c r="M3" s="23"/>
      <c r="N3" t="s">
        <v>2</v>
      </c>
    </row>
    <row r="4" spans="1:19" x14ac:dyDescent="0.55000000000000004">
      <c r="A4" s="44"/>
      <c r="B4" s="36"/>
      <c r="C4" s="37">
        <v>2009</v>
      </c>
      <c r="D4" s="37">
        <v>2010</v>
      </c>
      <c r="E4" s="48" t="s">
        <v>3</v>
      </c>
      <c r="F4" s="48" t="s">
        <v>4</v>
      </c>
      <c r="G4" s="48" t="s">
        <v>5</v>
      </c>
      <c r="H4" s="48" t="s">
        <v>6</v>
      </c>
      <c r="I4" s="48" t="s">
        <v>7</v>
      </c>
      <c r="J4" s="48" t="s">
        <v>8</v>
      </c>
      <c r="K4" s="48" t="s">
        <v>9</v>
      </c>
      <c r="L4" s="48" t="s">
        <v>10</v>
      </c>
      <c r="M4" s="48" t="s">
        <v>11</v>
      </c>
      <c r="N4" s="48" t="s">
        <v>12</v>
      </c>
      <c r="O4" s="48" t="s">
        <v>13</v>
      </c>
      <c r="P4" s="37" t="s">
        <v>14</v>
      </c>
      <c r="Q4" s="37" t="s">
        <v>62</v>
      </c>
    </row>
    <row r="5" spans="1:19" ht="37.950000000000003" customHeight="1" x14ac:dyDescent="0.55000000000000004">
      <c r="A5" s="44" t="s">
        <v>127</v>
      </c>
      <c r="B5" s="36" t="s">
        <v>128</v>
      </c>
      <c r="C5" s="39">
        <v>281155</v>
      </c>
      <c r="D5" s="39">
        <v>284104</v>
      </c>
      <c r="E5" s="39">
        <v>284843</v>
      </c>
      <c r="F5" s="39">
        <v>290840</v>
      </c>
      <c r="G5" s="39">
        <v>300259</v>
      </c>
      <c r="H5" s="39">
        <v>340715</v>
      </c>
      <c r="I5" s="39">
        <v>339832</v>
      </c>
      <c r="J5" s="67">
        <v>349798</v>
      </c>
      <c r="K5" s="67">
        <v>375354</v>
      </c>
      <c r="L5" s="67">
        <f>'10.連結貸借対照表（資産）'!L39</f>
        <v>418548</v>
      </c>
      <c r="M5" s="67">
        <f>'10.連結貸借対照表（資産）'!M39</f>
        <v>437190</v>
      </c>
      <c r="N5" s="67">
        <f>'10.連結貸借対照表（資産）'!N39</f>
        <v>437618</v>
      </c>
      <c r="O5" s="67">
        <f>'10.連結貸借対照表（資産）'!O39</f>
        <v>497459</v>
      </c>
      <c r="P5" s="67">
        <f>'10.連結貸借対照表（資産）'!P39</f>
        <v>560528</v>
      </c>
      <c r="Q5" s="67">
        <v>618869</v>
      </c>
    </row>
    <row r="6" spans="1:19" ht="37.950000000000003" customHeight="1" x14ac:dyDescent="0.55000000000000004">
      <c r="A6" s="44" t="s">
        <v>150</v>
      </c>
      <c r="B6" s="36" t="s">
        <v>151</v>
      </c>
      <c r="C6" s="39">
        <v>147306</v>
      </c>
      <c r="D6" s="39">
        <v>153139</v>
      </c>
      <c r="E6" s="39">
        <v>156653</v>
      </c>
      <c r="F6" s="39">
        <v>161568</v>
      </c>
      <c r="G6" s="39">
        <v>173429</v>
      </c>
      <c r="H6" s="39">
        <v>181994</v>
      </c>
      <c r="I6" s="39">
        <v>210017</v>
      </c>
      <c r="J6" s="67">
        <v>219971</v>
      </c>
      <c r="K6" s="67">
        <v>241629</v>
      </c>
      <c r="L6" s="67">
        <v>268060</v>
      </c>
      <c r="M6" s="67">
        <f>'10.連結貸借対照表（負債・純資産） '!M47</f>
        <v>287941</v>
      </c>
      <c r="N6" s="67">
        <f>'10.連結貸借対照表（負債・純資産） '!N47</f>
        <v>302775</v>
      </c>
      <c r="O6" s="67">
        <f>'10.連結貸借対照表（負債・純資産） '!O47</f>
        <v>335504</v>
      </c>
      <c r="P6" s="67">
        <f>'10.連結貸借対照表（負債・純資産） '!P47</f>
        <v>381164</v>
      </c>
      <c r="Q6" s="67">
        <v>423499</v>
      </c>
    </row>
    <row r="7" spans="1:19" ht="37.950000000000003" customHeight="1" x14ac:dyDescent="0.55000000000000004">
      <c r="A7" s="44" t="s">
        <v>152</v>
      </c>
      <c r="B7" s="36" t="s">
        <v>153</v>
      </c>
      <c r="C7" s="64">
        <v>0.52300000000000002</v>
      </c>
      <c r="D7" s="62">
        <v>0.53800000000000003</v>
      </c>
      <c r="E7" s="62">
        <v>0.54900000000000004</v>
      </c>
      <c r="F7" s="62">
        <v>0.55500000000000005</v>
      </c>
      <c r="G7" s="62">
        <v>0.57699999999999996</v>
      </c>
      <c r="H7" s="62">
        <v>0.53400000000000003</v>
      </c>
      <c r="I7" s="62">
        <v>0.61699999999999999</v>
      </c>
      <c r="J7" s="62">
        <v>0.628</v>
      </c>
      <c r="K7" s="62">
        <v>0.64300000000000002</v>
      </c>
      <c r="L7" s="62">
        <v>0.64</v>
      </c>
      <c r="M7" s="62">
        <v>0.65900000000000003</v>
      </c>
      <c r="N7" s="62">
        <v>0.69199999999999995</v>
      </c>
      <c r="O7" s="62">
        <v>0.67400000000000004</v>
      </c>
      <c r="P7" s="62">
        <v>0.68</v>
      </c>
      <c r="Q7" s="62">
        <v>0.68400000000000005</v>
      </c>
      <c r="S7" s="1"/>
    </row>
    <row r="8" spans="1:19" ht="37.950000000000003" customHeight="1" x14ac:dyDescent="0.55000000000000004"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S8" s="1"/>
    </row>
    <row r="9" spans="1:19" ht="22.2" customHeight="1" x14ac:dyDescent="0.55000000000000004">
      <c r="A9" s="17" t="s">
        <v>154</v>
      </c>
      <c r="M9" s="23"/>
      <c r="N9" t="s">
        <v>2</v>
      </c>
    </row>
    <row r="10" spans="1:19" x14ac:dyDescent="0.55000000000000004">
      <c r="A10" s="44"/>
      <c r="B10" s="36"/>
      <c r="C10" s="37">
        <v>2009</v>
      </c>
      <c r="D10" s="37">
        <v>2010</v>
      </c>
      <c r="E10" s="48" t="s">
        <v>3</v>
      </c>
      <c r="F10" s="48" t="s">
        <v>4</v>
      </c>
      <c r="G10" s="48" t="s">
        <v>5</v>
      </c>
      <c r="H10" s="48" t="s">
        <v>6</v>
      </c>
      <c r="I10" s="48" t="s">
        <v>7</v>
      </c>
      <c r="J10" s="48" t="s">
        <v>8</v>
      </c>
      <c r="K10" s="48" t="s">
        <v>9</v>
      </c>
      <c r="L10" s="48" t="s">
        <v>10</v>
      </c>
      <c r="M10" s="48" t="s">
        <v>11</v>
      </c>
      <c r="N10" s="48" t="s">
        <v>12</v>
      </c>
      <c r="O10" s="48" t="s">
        <v>13</v>
      </c>
      <c r="P10" s="37" t="s">
        <v>14</v>
      </c>
      <c r="Q10" s="37" t="s">
        <v>62</v>
      </c>
    </row>
    <row r="11" spans="1:19" ht="37.950000000000003" customHeight="1" x14ac:dyDescent="0.55000000000000004">
      <c r="A11" s="44" t="s">
        <v>155</v>
      </c>
      <c r="B11" s="36" t="str">
        <f>'10.連結貸借対照表（資産）'!B5</f>
        <v>Current assets</v>
      </c>
      <c r="C11" s="39">
        <f>'10.連結貸借対照表（資産）'!C15</f>
        <v>181224</v>
      </c>
      <c r="D11" s="39">
        <f>'10.連結貸借対照表（資産）'!D15</f>
        <v>183778</v>
      </c>
      <c r="E11" s="39">
        <f>'10.連結貸借対照表（資産）'!E15</f>
        <v>187909</v>
      </c>
      <c r="F11" s="39">
        <f>'10.連結貸借対照表（資産）'!F15</f>
        <v>196244</v>
      </c>
      <c r="G11" s="39">
        <f>'10.連結貸借対照表（資産）'!G15</f>
        <v>204076</v>
      </c>
      <c r="H11" s="39">
        <f>'10.連結貸借対照表（資産）'!H15</f>
        <v>241338</v>
      </c>
      <c r="I11" s="39">
        <f>'10.連結貸借対照表（資産）'!I15</f>
        <v>234817</v>
      </c>
      <c r="J11" s="39">
        <f>'10.連結貸借対照表（資産）'!J15</f>
        <v>241666</v>
      </c>
      <c r="K11" s="39">
        <f>'10.連結貸借対照表（資産）'!K15</f>
        <v>263080</v>
      </c>
      <c r="L11" s="39">
        <f>'10.連結貸借対照表（資産）'!L15</f>
        <v>284223</v>
      </c>
      <c r="M11" s="39">
        <f>'10.連結貸借対照表（資産）'!M15</f>
        <v>290906</v>
      </c>
      <c r="N11" s="39">
        <f>'10.連結貸借対照表（資産）'!N15</f>
        <v>285640</v>
      </c>
      <c r="O11" s="39">
        <f>'10.連結貸借対照表（資産）'!O15</f>
        <v>335446</v>
      </c>
      <c r="P11" s="39">
        <f>'10.連結貸借対照表（資産）'!P15</f>
        <v>394363</v>
      </c>
      <c r="Q11" s="39">
        <v>431509</v>
      </c>
    </row>
    <row r="12" spans="1:19" ht="37.950000000000003" customHeight="1" x14ac:dyDescent="0.55000000000000004">
      <c r="A12" s="44" t="s">
        <v>156</v>
      </c>
      <c r="B12" s="36" t="str">
        <f>'10.連結貸借対照表（負債・純資産） '!B4</f>
        <v>Current liabilities</v>
      </c>
      <c r="C12" s="39">
        <f>'10.連結貸借対照表（負債・純資産） '!C19</f>
        <v>96429</v>
      </c>
      <c r="D12" s="39">
        <f>'10.連結貸借対照表（負債・純資産） '!D19</f>
        <v>85397</v>
      </c>
      <c r="E12" s="39">
        <f>'10.連結貸借対照表（負債・純資産） '!E19</f>
        <v>84733</v>
      </c>
      <c r="F12" s="39">
        <f>'10.連結貸借対照表（負債・純資産） '!F19</f>
        <v>96004</v>
      </c>
      <c r="G12" s="39">
        <f>'10.連結貸借対照表（負債・純資産） '!G19</f>
        <v>94124</v>
      </c>
      <c r="H12" s="39">
        <f>'10.連結貸借対照表（負債・純資産） '!H19</f>
        <v>138659</v>
      </c>
      <c r="I12" s="39">
        <f>'10.連結貸借対照表（負債・純資産） '!I19</f>
        <v>100635</v>
      </c>
      <c r="J12" s="39">
        <f>'10.連結貸借対照表（負債・純資産） '!J19</f>
        <v>97587</v>
      </c>
      <c r="K12" s="39">
        <f>'10.連結貸借対照表（負債・純資産） '!K19</f>
        <v>104147</v>
      </c>
      <c r="L12" s="39">
        <f>'10.連結貸借対照表（負債・純資産） '!L19</f>
        <v>121965</v>
      </c>
      <c r="M12" s="39">
        <f>'10.連結貸借対照表（負債・純資産） '!M19</f>
        <v>133278</v>
      </c>
      <c r="N12" s="39">
        <f>'10.連結貸借対照表（負債・純資産） '!N19</f>
        <v>115474</v>
      </c>
      <c r="O12" s="39">
        <f>'10.連結貸借対照表（負債・純資産） '!O19</f>
        <v>144096</v>
      </c>
      <c r="P12" s="39">
        <f>'10.連結貸借対照表（負債・純資産） '!P19</f>
        <v>158743</v>
      </c>
      <c r="Q12" s="39">
        <v>172387</v>
      </c>
    </row>
    <row r="13" spans="1:19" ht="37.950000000000003" customHeight="1" x14ac:dyDescent="0.55000000000000004">
      <c r="A13" s="44" t="s">
        <v>157</v>
      </c>
      <c r="B13" s="36" t="s">
        <v>158</v>
      </c>
      <c r="C13" s="64">
        <f>C11/C12</f>
        <v>1.8793516473260119</v>
      </c>
      <c r="D13" s="64">
        <f t="shared" ref="D13:L13" si="0">D11/D12</f>
        <v>2.1520428118083772</v>
      </c>
      <c r="E13" s="64">
        <f t="shared" si="0"/>
        <v>2.2176601796230511</v>
      </c>
      <c r="F13" s="64">
        <f t="shared" si="0"/>
        <v>2.044123161534936</v>
      </c>
      <c r="G13" s="64">
        <f t="shared" si="0"/>
        <v>2.1681611491224344</v>
      </c>
      <c r="H13" s="64">
        <f t="shared" si="0"/>
        <v>1.7405144995997375</v>
      </c>
      <c r="I13" s="64">
        <f t="shared" si="0"/>
        <v>2.3333532071346945</v>
      </c>
      <c r="J13" s="64">
        <f t="shared" si="0"/>
        <v>2.4764159160543926</v>
      </c>
      <c r="K13" s="64">
        <f t="shared" si="0"/>
        <v>2.5260449172803825</v>
      </c>
      <c r="L13" s="64">
        <f t="shared" si="0"/>
        <v>2.3303652687246341</v>
      </c>
      <c r="M13" s="64">
        <f t="shared" ref="M13" si="1">M11/M12</f>
        <v>2.1827008208406489</v>
      </c>
      <c r="N13" s="64">
        <f>N11/N12</f>
        <v>2.4736304276287302</v>
      </c>
      <c r="O13" s="96">
        <f>O11/O12</f>
        <v>2.3279341550077728</v>
      </c>
      <c r="P13" s="96">
        <f>P11/P12</f>
        <v>2.4842859212689694</v>
      </c>
      <c r="Q13" s="96">
        <f>Q11/Q12</f>
        <v>2.5031411881406371</v>
      </c>
    </row>
    <row r="14" spans="1:19" ht="37.5" customHeight="1" x14ac:dyDescent="0.5500000000000000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9" x14ac:dyDescent="0.55000000000000004">
      <c r="A15" s="129" t="s">
        <v>159</v>
      </c>
      <c r="B15" s="129"/>
      <c r="C15" s="129"/>
      <c r="D15" s="129"/>
      <c r="L15" s="23"/>
      <c r="M15" s="23"/>
      <c r="N15" t="s">
        <v>2</v>
      </c>
    </row>
    <row r="16" spans="1:19" x14ac:dyDescent="0.55000000000000004">
      <c r="A16" s="44"/>
      <c r="B16" s="36"/>
      <c r="C16" s="37">
        <v>2009</v>
      </c>
      <c r="D16" s="37">
        <v>2010</v>
      </c>
      <c r="E16" s="48" t="s">
        <v>3</v>
      </c>
      <c r="F16" s="48" t="s">
        <v>4</v>
      </c>
      <c r="G16" s="48" t="s">
        <v>5</v>
      </c>
      <c r="H16" s="48" t="s">
        <v>6</v>
      </c>
      <c r="I16" s="48" t="s">
        <v>7</v>
      </c>
      <c r="J16" s="48" t="s">
        <v>8</v>
      </c>
      <c r="K16" s="48" t="s">
        <v>9</v>
      </c>
      <c r="L16" s="48" t="s">
        <v>10</v>
      </c>
      <c r="M16" s="48" t="s">
        <v>11</v>
      </c>
      <c r="N16" s="48" t="s">
        <v>12</v>
      </c>
      <c r="O16" s="48" t="s">
        <v>13</v>
      </c>
      <c r="P16" s="37" t="s">
        <v>14</v>
      </c>
      <c r="Q16" s="37" t="s">
        <v>62</v>
      </c>
    </row>
    <row r="17" spans="1:24" ht="37.950000000000003" customHeight="1" x14ac:dyDescent="0.55000000000000004">
      <c r="A17" s="44" t="s">
        <v>160</v>
      </c>
      <c r="B17" s="36" t="s">
        <v>161</v>
      </c>
      <c r="C17" s="38">
        <v>12520</v>
      </c>
      <c r="D17" s="40">
        <v>14650</v>
      </c>
      <c r="E17" s="38">
        <v>9754</v>
      </c>
      <c r="F17" s="40">
        <v>7519</v>
      </c>
      <c r="G17" s="38">
        <v>18876</v>
      </c>
      <c r="H17" s="40">
        <v>37055</v>
      </c>
      <c r="I17" s="38">
        <v>8738</v>
      </c>
      <c r="J17" s="40">
        <v>3056</v>
      </c>
      <c r="K17" s="38">
        <v>2963</v>
      </c>
      <c r="L17" s="40">
        <v>3135</v>
      </c>
      <c r="M17" s="55">
        <v>2290</v>
      </c>
      <c r="N17" s="55">
        <v>2081</v>
      </c>
      <c r="O17" s="55">
        <v>1462</v>
      </c>
      <c r="P17" s="55">
        <v>1504</v>
      </c>
      <c r="Q17" s="55">
        <v>1400</v>
      </c>
      <c r="R17" s="1"/>
      <c r="T17" s="1"/>
      <c r="V17" s="1"/>
      <c r="X17" s="1"/>
    </row>
    <row r="18" spans="1:24" ht="37.950000000000003" customHeight="1" x14ac:dyDescent="0.55000000000000004">
      <c r="A18" s="44" t="s">
        <v>162</v>
      </c>
      <c r="B18" s="36" t="s">
        <v>163</v>
      </c>
      <c r="C18" s="40" t="s">
        <v>69</v>
      </c>
      <c r="D18" s="40" t="s">
        <v>69</v>
      </c>
      <c r="E18" s="40" t="s">
        <v>69</v>
      </c>
      <c r="F18" s="40" t="s">
        <v>69</v>
      </c>
      <c r="G18" s="40" t="s">
        <v>69</v>
      </c>
      <c r="H18" s="38">
        <v>16000</v>
      </c>
      <c r="I18" s="40" t="s">
        <v>69</v>
      </c>
      <c r="J18" s="40" t="s">
        <v>69</v>
      </c>
      <c r="K18" s="40" t="s">
        <v>69</v>
      </c>
      <c r="L18" s="40" t="s">
        <v>69</v>
      </c>
      <c r="M18" s="40" t="s">
        <v>69</v>
      </c>
      <c r="N18" s="40" t="s">
        <v>69</v>
      </c>
      <c r="O18" s="40" t="s">
        <v>69</v>
      </c>
      <c r="P18" s="40" t="s">
        <v>107</v>
      </c>
      <c r="Q18" s="40" t="s">
        <v>107</v>
      </c>
    </row>
    <row r="19" spans="1:24" ht="37.950000000000003" customHeight="1" x14ac:dyDescent="0.55000000000000004">
      <c r="A19" s="44" t="s">
        <v>164</v>
      </c>
      <c r="B19" s="36" t="s">
        <v>165</v>
      </c>
      <c r="C19" s="38">
        <v>2120</v>
      </c>
      <c r="D19" s="38">
        <v>12196</v>
      </c>
      <c r="E19" s="38">
        <v>10974</v>
      </c>
      <c r="F19" s="38">
        <v>11556</v>
      </c>
      <c r="G19" s="38">
        <v>11632</v>
      </c>
      <c r="H19" s="40">
        <v>805</v>
      </c>
      <c r="I19" s="40">
        <v>930</v>
      </c>
      <c r="J19" s="38">
        <v>1094</v>
      </c>
      <c r="K19" s="40">
        <v>648</v>
      </c>
      <c r="L19" s="40">
        <v>501</v>
      </c>
      <c r="M19" s="40">
        <v>247</v>
      </c>
      <c r="N19" s="40">
        <v>30</v>
      </c>
      <c r="O19" s="40">
        <v>281</v>
      </c>
      <c r="P19" s="40">
        <v>205</v>
      </c>
      <c r="Q19" s="40">
        <v>132</v>
      </c>
      <c r="S19" s="1"/>
    </row>
    <row r="20" spans="1:24" ht="37.950000000000003" customHeight="1" x14ac:dyDescent="0.55000000000000004">
      <c r="A20" s="44" t="s">
        <v>166</v>
      </c>
      <c r="B20" s="36" t="s">
        <v>167</v>
      </c>
      <c r="C20" s="38">
        <v>20000</v>
      </c>
      <c r="D20" s="38">
        <v>10000</v>
      </c>
      <c r="E20" s="38">
        <v>10000</v>
      </c>
      <c r="F20" s="38">
        <v>10000</v>
      </c>
      <c r="G20" s="40" t="s">
        <v>69</v>
      </c>
      <c r="H20" s="40" t="s">
        <v>69</v>
      </c>
      <c r="I20" s="38">
        <v>15000</v>
      </c>
      <c r="J20" s="38">
        <v>15000</v>
      </c>
      <c r="K20" s="38">
        <v>15000</v>
      </c>
      <c r="L20" s="38">
        <v>15000</v>
      </c>
      <c r="M20" s="38">
        <v>15000</v>
      </c>
      <c r="N20" s="40" t="s">
        <v>69</v>
      </c>
      <c r="O20" s="40" t="s">
        <v>69</v>
      </c>
      <c r="P20" s="40" t="s">
        <v>69</v>
      </c>
      <c r="Q20" s="40" t="s">
        <v>69</v>
      </c>
    </row>
    <row r="21" spans="1:24" ht="37.950000000000003" customHeight="1" x14ac:dyDescent="0.55000000000000004">
      <c r="A21" s="44" t="s">
        <v>168</v>
      </c>
      <c r="B21" s="36" t="s">
        <v>169</v>
      </c>
      <c r="C21" s="38">
        <v>34640</v>
      </c>
      <c r="D21" s="40">
        <v>36846</v>
      </c>
      <c r="E21" s="38">
        <v>30728</v>
      </c>
      <c r="F21" s="40">
        <v>29075</v>
      </c>
      <c r="G21" s="38">
        <v>30508</v>
      </c>
      <c r="H21" s="40">
        <v>53860</v>
      </c>
      <c r="I21" s="38">
        <v>24668</v>
      </c>
      <c r="J21" s="40">
        <v>19150</v>
      </c>
      <c r="K21" s="38">
        <v>18611</v>
      </c>
      <c r="L21" s="41">
        <v>18636</v>
      </c>
      <c r="M21" s="41">
        <f>M17+M19+M20</f>
        <v>17537</v>
      </c>
      <c r="N21" s="41">
        <v>2111</v>
      </c>
      <c r="O21" s="41">
        <f>SUM(O17:O20)</f>
        <v>1743</v>
      </c>
      <c r="P21" s="41">
        <f>SUM(P17:P20)</f>
        <v>1709</v>
      </c>
      <c r="Q21" s="41">
        <f>SUM(Q17:Q20)</f>
        <v>1532</v>
      </c>
      <c r="R21" s="5"/>
      <c r="S21" s="5"/>
      <c r="T21" s="5"/>
    </row>
    <row r="22" spans="1:24" ht="37.950000000000003" customHeight="1" x14ac:dyDescent="0.55000000000000004">
      <c r="A22" s="44" t="s">
        <v>170</v>
      </c>
      <c r="B22" s="36" t="s">
        <v>171</v>
      </c>
      <c r="C22" s="60">
        <v>0.123</v>
      </c>
      <c r="D22" s="60">
        <v>0.13</v>
      </c>
      <c r="E22" s="60">
        <v>0.108</v>
      </c>
      <c r="F22" s="60">
        <v>0.1</v>
      </c>
      <c r="G22" s="60">
        <v>0.10199999999999999</v>
      </c>
      <c r="H22" s="60">
        <v>0.158</v>
      </c>
      <c r="I22" s="60">
        <v>7.2999999999999995E-2</v>
      </c>
      <c r="J22" s="60">
        <v>5.5E-2</v>
      </c>
      <c r="K22" s="60">
        <v>0.05</v>
      </c>
      <c r="L22" s="60">
        <v>4.3999999999999997E-2</v>
      </c>
      <c r="M22" s="60">
        <f>M21/M5</f>
        <v>4.0112994350282483E-2</v>
      </c>
      <c r="N22" s="60">
        <f>N21/N5</f>
        <v>4.8238417980978844E-3</v>
      </c>
      <c r="O22" s="60">
        <f>O21/O5</f>
        <v>3.5038063438393918E-3</v>
      </c>
      <c r="P22" s="60">
        <f>P21/P5</f>
        <v>3.0489110267462108E-3</v>
      </c>
      <c r="Q22" s="60">
        <f>Q21/Q5</f>
        <v>2.475483502970742E-3</v>
      </c>
    </row>
    <row r="23" spans="1:24" ht="37.5" customHeight="1" x14ac:dyDescent="0.55000000000000004"/>
    <row r="24" spans="1:24" x14ac:dyDescent="0.55000000000000004">
      <c r="A24" s="17" t="s">
        <v>172</v>
      </c>
      <c r="L24" s="23"/>
      <c r="M24" s="23"/>
      <c r="N24" t="s">
        <v>2</v>
      </c>
    </row>
    <row r="25" spans="1:24" x14ac:dyDescent="0.55000000000000004">
      <c r="A25" s="44"/>
      <c r="B25" s="36"/>
      <c r="C25" s="37">
        <v>2009</v>
      </c>
      <c r="D25" s="37">
        <v>2010</v>
      </c>
      <c r="E25" s="48" t="s">
        <v>3</v>
      </c>
      <c r="F25" s="48" t="s">
        <v>4</v>
      </c>
      <c r="G25" s="48" t="s">
        <v>5</v>
      </c>
      <c r="H25" s="48" t="s">
        <v>6</v>
      </c>
      <c r="I25" s="48" t="s">
        <v>7</v>
      </c>
      <c r="J25" s="48" t="s">
        <v>8</v>
      </c>
      <c r="K25" s="48" t="s">
        <v>9</v>
      </c>
      <c r="L25" s="48" t="s">
        <v>10</v>
      </c>
      <c r="M25" s="48" t="s">
        <v>11</v>
      </c>
      <c r="N25" s="48" t="s">
        <v>12</v>
      </c>
      <c r="O25" s="48" t="s">
        <v>13</v>
      </c>
      <c r="P25" s="37" t="s">
        <v>14</v>
      </c>
      <c r="Q25" s="37" t="s">
        <v>62</v>
      </c>
    </row>
    <row r="26" spans="1:24" ht="37.950000000000003" customHeight="1" x14ac:dyDescent="0.55000000000000004">
      <c r="A26" s="44" t="s">
        <v>173</v>
      </c>
      <c r="B26" s="36" t="s">
        <v>174</v>
      </c>
      <c r="C26" s="44">
        <v>218</v>
      </c>
      <c r="D26" s="39">
        <v>106</v>
      </c>
      <c r="E26" s="67">
        <v>144</v>
      </c>
      <c r="F26" s="67">
        <v>171</v>
      </c>
      <c r="G26" s="67">
        <v>158</v>
      </c>
      <c r="H26" s="67">
        <v>194</v>
      </c>
      <c r="I26" s="67">
        <v>198</v>
      </c>
      <c r="J26" s="67">
        <v>197</v>
      </c>
      <c r="K26" s="67">
        <v>224</v>
      </c>
      <c r="L26" s="67">
        <v>241</v>
      </c>
      <c r="M26" s="67">
        <v>245</v>
      </c>
      <c r="N26" s="67">
        <v>284</v>
      </c>
      <c r="O26" s="67">
        <v>214</v>
      </c>
      <c r="P26" s="67">
        <v>287</v>
      </c>
      <c r="Q26" s="67">
        <v>562</v>
      </c>
    </row>
    <row r="27" spans="1:24" ht="37.950000000000003" customHeight="1" x14ac:dyDescent="0.55000000000000004">
      <c r="A27" s="44" t="s">
        <v>175</v>
      </c>
      <c r="B27" s="36" t="s">
        <v>176</v>
      </c>
      <c r="C27" s="74">
        <v>178</v>
      </c>
      <c r="D27" s="74">
        <v>109</v>
      </c>
      <c r="E27" s="67">
        <v>137</v>
      </c>
      <c r="F27" s="67">
        <v>145</v>
      </c>
      <c r="G27" s="67">
        <v>149</v>
      </c>
      <c r="H27" s="67">
        <v>175</v>
      </c>
      <c r="I27" s="67">
        <v>188</v>
      </c>
      <c r="J27" s="67">
        <v>199</v>
      </c>
      <c r="K27" s="67">
        <v>211</v>
      </c>
      <c r="L27" s="67">
        <v>346</v>
      </c>
      <c r="M27" s="67">
        <v>277</v>
      </c>
      <c r="N27" s="67">
        <v>1088</v>
      </c>
      <c r="O27" s="67">
        <v>337</v>
      </c>
      <c r="P27" s="67">
        <v>228</v>
      </c>
      <c r="Q27" s="67">
        <v>242</v>
      </c>
    </row>
    <row r="28" spans="1:24" ht="37.950000000000003" customHeight="1" x14ac:dyDescent="0.55000000000000004">
      <c r="A28" s="44" t="s">
        <v>177</v>
      </c>
      <c r="B28" s="36" t="s">
        <v>178</v>
      </c>
      <c r="C28" s="74">
        <v>-523</v>
      </c>
      <c r="D28" s="74">
        <v>-612</v>
      </c>
      <c r="E28" s="74">
        <v>-451</v>
      </c>
      <c r="F28" s="74">
        <v>-426</v>
      </c>
      <c r="G28" s="74">
        <v>-355</v>
      </c>
      <c r="H28" s="74">
        <v>-389</v>
      </c>
      <c r="I28" s="74">
        <v>-224</v>
      </c>
      <c r="J28" s="74">
        <v>-182</v>
      </c>
      <c r="K28" s="74">
        <v>-138</v>
      </c>
      <c r="L28" s="74">
        <v>-139</v>
      </c>
      <c r="M28" s="74">
        <v>-119</v>
      </c>
      <c r="N28" s="74">
        <v>-91</v>
      </c>
      <c r="O28" s="74">
        <v>-180</v>
      </c>
      <c r="P28" s="74">
        <v>-188</v>
      </c>
      <c r="Q28" s="74">
        <v>-281</v>
      </c>
    </row>
    <row r="29" spans="1:24" ht="37.950000000000003" customHeight="1" x14ac:dyDescent="0.55000000000000004">
      <c r="A29" s="44" t="s">
        <v>179</v>
      </c>
      <c r="B29" s="36" t="s">
        <v>180</v>
      </c>
      <c r="C29" s="74">
        <v>-127</v>
      </c>
      <c r="D29" s="74">
        <v>-397</v>
      </c>
      <c r="E29" s="74">
        <v>-170</v>
      </c>
      <c r="F29" s="74">
        <v>-110</v>
      </c>
      <c r="G29" s="74">
        <v>-48</v>
      </c>
      <c r="H29" s="74">
        <v>-20</v>
      </c>
      <c r="I29" s="44">
        <v>162</v>
      </c>
      <c r="J29" s="44">
        <v>214</v>
      </c>
      <c r="K29" s="44">
        <v>297</v>
      </c>
      <c r="L29" s="44">
        <v>448</v>
      </c>
      <c r="M29" s="44">
        <v>403</v>
      </c>
      <c r="N29" s="67">
        <v>1281</v>
      </c>
      <c r="O29" s="44">
        <f>SUM(O26:O28)</f>
        <v>371</v>
      </c>
      <c r="P29" s="116">
        <f>SUM(P26:P28)</f>
        <v>327</v>
      </c>
      <c r="Q29" s="116">
        <f>SUM(Q26:Q28)</f>
        <v>523</v>
      </c>
    </row>
  </sheetData>
  <mergeCells count="1">
    <mergeCell ref="A15:D15"/>
  </mergeCells>
  <phoneticPr fontId="2"/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4"/>
  <sheetViews>
    <sheetView zoomScale="70" zoomScaleNormal="70" workbookViewId="0"/>
  </sheetViews>
  <sheetFormatPr defaultRowHeight="19.2" x14ac:dyDescent="0.55000000000000004"/>
  <cols>
    <col min="1" max="2" width="19.5" customWidth="1"/>
    <col min="3" max="3" width="9.08203125" hidden="1" customWidth="1"/>
    <col min="4" max="6" width="9.5" hidden="1" customWidth="1"/>
    <col min="7" max="17" width="9.5" customWidth="1"/>
  </cols>
  <sheetData>
    <row r="1" spans="1:17" ht="26.4" x14ac:dyDescent="0.55000000000000004">
      <c r="A1" s="91" t="s">
        <v>181</v>
      </c>
      <c r="B1" s="91"/>
      <c r="C1" s="91"/>
      <c r="D1" s="91"/>
      <c r="E1" s="10"/>
      <c r="F1" s="10"/>
      <c r="G1" s="10"/>
      <c r="H1" s="10"/>
      <c r="I1" s="10"/>
    </row>
    <row r="3" spans="1:17" x14ac:dyDescent="0.55000000000000004">
      <c r="A3" s="44"/>
      <c r="B3" s="44"/>
      <c r="C3" s="37">
        <v>2009</v>
      </c>
      <c r="D3" s="37">
        <v>2010</v>
      </c>
      <c r="E3" s="48" t="s">
        <v>3</v>
      </c>
      <c r="F3" s="48" t="s">
        <v>4</v>
      </c>
      <c r="G3" s="48" t="s">
        <v>5</v>
      </c>
      <c r="H3" s="48" t="s">
        <v>6</v>
      </c>
      <c r="I3" s="48" t="s">
        <v>7</v>
      </c>
      <c r="J3" s="48" t="s">
        <v>8</v>
      </c>
      <c r="K3" s="48" t="s">
        <v>9</v>
      </c>
      <c r="L3" s="48" t="s">
        <v>10</v>
      </c>
      <c r="M3" s="48" t="s">
        <v>11</v>
      </c>
      <c r="N3" s="48" t="s">
        <v>12</v>
      </c>
      <c r="O3" s="101" t="s">
        <v>13</v>
      </c>
      <c r="P3" s="37" t="s">
        <v>14</v>
      </c>
      <c r="Q3" s="37" t="s">
        <v>62</v>
      </c>
    </row>
    <row r="4" spans="1:17" ht="37.5" customHeight="1" x14ac:dyDescent="0.55000000000000004">
      <c r="A4" s="36" t="s">
        <v>182</v>
      </c>
      <c r="B4" s="36" t="s">
        <v>183</v>
      </c>
      <c r="C4" s="75" t="s">
        <v>184</v>
      </c>
      <c r="D4" s="75" t="s">
        <v>185</v>
      </c>
      <c r="E4" s="75">
        <v>34.049999999999997</v>
      </c>
      <c r="F4" s="75">
        <v>30.79</v>
      </c>
      <c r="G4" s="75">
        <v>25.69</v>
      </c>
      <c r="H4" s="75">
        <v>32.97</v>
      </c>
      <c r="I4" s="75">
        <v>62.55</v>
      </c>
      <c r="J4" s="75">
        <v>81.05</v>
      </c>
      <c r="K4" s="75">
        <v>89.79</v>
      </c>
      <c r="L4" s="75">
        <v>101.26</v>
      </c>
      <c r="M4" s="75">
        <v>110.41</v>
      </c>
      <c r="N4" s="75">
        <v>107.84</v>
      </c>
      <c r="O4" s="110">
        <v>122.52</v>
      </c>
      <c r="P4" s="75">
        <v>160.49</v>
      </c>
      <c r="Q4" s="75">
        <v>176.64</v>
      </c>
    </row>
    <row r="5" spans="1:17" ht="37.5" customHeight="1" x14ac:dyDescent="0.55000000000000004">
      <c r="A5" s="36" t="s">
        <v>186</v>
      </c>
      <c r="B5" s="36" t="s">
        <v>187</v>
      </c>
      <c r="C5" s="76" t="s">
        <v>188</v>
      </c>
      <c r="D5" s="76" t="s">
        <v>189</v>
      </c>
      <c r="E5" s="75">
        <v>530.25</v>
      </c>
      <c r="F5" s="75">
        <v>546.97</v>
      </c>
      <c r="G5" s="75">
        <v>587.53</v>
      </c>
      <c r="H5" s="75">
        <v>616.5</v>
      </c>
      <c r="I5" s="75">
        <v>711.38</v>
      </c>
      <c r="J5" s="75">
        <v>745.13</v>
      </c>
      <c r="K5" s="75">
        <v>818.56</v>
      </c>
      <c r="L5" s="75">
        <v>908.76</v>
      </c>
      <c r="M5" s="75">
        <v>977.35</v>
      </c>
      <c r="N5" s="75">
        <v>1027.8699999999999</v>
      </c>
      <c r="O5" s="110">
        <v>1138.67</v>
      </c>
      <c r="P5" s="75">
        <v>1293.5999999999999</v>
      </c>
      <c r="Q5" s="75">
        <v>1437.19</v>
      </c>
    </row>
    <row r="6" spans="1:17" ht="37.5" customHeight="1" x14ac:dyDescent="0.55000000000000004">
      <c r="A6" s="7"/>
      <c r="B6" s="7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97"/>
      <c r="P6" s="112"/>
      <c r="Q6" s="112" t="s">
        <v>190</v>
      </c>
    </row>
    <row r="7" spans="1:17" x14ac:dyDescent="0.55000000000000004">
      <c r="A7" s="44"/>
      <c r="B7" s="44"/>
      <c r="C7" s="37">
        <v>2009</v>
      </c>
      <c r="D7" s="37">
        <v>2010</v>
      </c>
      <c r="E7" s="48" t="s">
        <v>3</v>
      </c>
      <c r="F7" s="48" t="s">
        <v>4</v>
      </c>
      <c r="G7" s="48" t="s">
        <v>5</v>
      </c>
      <c r="H7" s="48" t="s">
        <v>6</v>
      </c>
      <c r="I7" s="48" t="s">
        <v>7</v>
      </c>
      <c r="J7" s="48" t="s">
        <v>8</v>
      </c>
      <c r="K7" s="48" t="s">
        <v>9</v>
      </c>
      <c r="L7" s="48" t="s">
        <v>10</v>
      </c>
      <c r="M7" s="48" t="s">
        <v>11</v>
      </c>
      <c r="N7" s="48" t="s">
        <v>12</v>
      </c>
      <c r="O7" s="101" t="s">
        <v>13</v>
      </c>
      <c r="P7" s="37" t="s">
        <v>14</v>
      </c>
      <c r="Q7" s="37" t="s">
        <v>62</v>
      </c>
    </row>
    <row r="8" spans="1:17" ht="37.5" customHeight="1" x14ac:dyDescent="0.55000000000000004">
      <c r="A8" s="54" t="s">
        <v>191</v>
      </c>
      <c r="B8" s="36" t="s">
        <v>192</v>
      </c>
      <c r="C8" s="58">
        <v>295151</v>
      </c>
      <c r="D8" s="58">
        <v>295082</v>
      </c>
      <c r="E8" s="58">
        <v>295041</v>
      </c>
      <c r="F8" s="58">
        <v>294998</v>
      </c>
      <c r="G8" s="58">
        <v>294970</v>
      </c>
      <c r="H8" s="58">
        <v>294938</v>
      </c>
      <c r="I8" s="58">
        <v>294896</v>
      </c>
      <c r="J8" s="58">
        <v>294858</v>
      </c>
      <c r="K8" s="58">
        <v>294832</v>
      </c>
      <c r="L8" s="58">
        <v>294667</v>
      </c>
      <c r="M8" s="58">
        <v>294568.51899999997</v>
      </c>
      <c r="N8" s="58">
        <v>294567.18400000001</v>
      </c>
      <c r="O8" s="111">
        <v>294624</v>
      </c>
      <c r="P8" s="58">
        <v>294651</v>
      </c>
      <c r="Q8" s="58">
        <v>294666</v>
      </c>
    </row>
    <row r="9" spans="1:17" ht="37.5" customHeight="1" x14ac:dyDescent="0.55000000000000004">
      <c r="A9" s="36" t="s">
        <v>193</v>
      </c>
      <c r="B9" s="36" t="s">
        <v>194</v>
      </c>
      <c r="C9" s="58">
        <v>295099</v>
      </c>
      <c r="D9" s="58">
        <v>295064</v>
      </c>
      <c r="E9" s="58">
        <v>295012</v>
      </c>
      <c r="F9" s="58">
        <v>294984</v>
      </c>
      <c r="G9" s="58">
        <v>294957</v>
      </c>
      <c r="H9" s="58">
        <v>294913</v>
      </c>
      <c r="I9" s="58">
        <v>294875</v>
      </c>
      <c r="J9" s="58">
        <v>294839</v>
      </c>
      <c r="K9" s="58">
        <v>294824</v>
      </c>
      <c r="L9" s="58">
        <v>294569</v>
      </c>
      <c r="M9" s="58">
        <v>294567.69</v>
      </c>
      <c r="N9" s="58">
        <v>294566.50300000003</v>
      </c>
      <c r="O9" s="111">
        <v>294645</v>
      </c>
      <c r="P9" s="58">
        <v>296070</v>
      </c>
      <c r="Q9" s="58">
        <v>296070</v>
      </c>
    </row>
    <row r="12" spans="1:17" ht="26.4" x14ac:dyDescent="0.55000000000000004">
      <c r="A12" s="72" t="s">
        <v>195</v>
      </c>
      <c r="B12" s="72"/>
      <c r="C12" s="72"/>
      <c r="D12" s="72"/>
      <c r="E12" s="10" t="s">
        <v>1</v>
      </c>
    </row>
    <row r="13" spans="1:17" x14ac:dyDescent="0.55000000000000004">
      <c r="A13" s="18"/>
      <c r="B13" s="18"/>
      <c r="C13" s="18"/>
      <c r="D13" s="18"/>
      <c r="M13" s="23"/>
      <c r="N13" t="s">
        <v>2</v>
      </c>
    </row>
    <row r="14" spans="1:17" x14ac:dyDescent="0.55000000000000004">
      <c r="A14" s="57"/>
      <c r="B14" s="57"/>
      <c r="C14" s="37">
        <v>2009</v>
      </c>
      <c r="D14" s="37">
        <v>2010</v>
      </c>
      <c r="E14" s="48" t="s">
        <v>3</v>
      </c>
      <c r="F14" s="48" t="s">
        <v>4</v>
      </c>
      <c r="G14" s="48" t="s">
        <v>5</v>
      </c>
      <c r="H14" s="48" t="s">
        <v>6</v>
      </c>
      <c r="I14" s="48" t="s">
        <v>7</v>
      </c>
      <c r="J14" s="48" t="s">
        <v>8</v>
      </c>
      <c r="K14" s="48" t="s">
        <v>9</v>
      </c>
      <c r="L14" s="48" t="s">
        <v>10</v>
      </c>
      <c r="M14" s="48" t="s">
        <v>11</v>
      </c>
      <c r="N14" s="48" t="s">
        <v>12</v>
      </c>
      <c r="O14" s="48" t="s">
        <v>13</v>
      </c>
      <c r="P14" s="37" t="s">
        <v>14</v>
      </c>
      <c r="Q14" s="37" t="s">
        <v>62</v>
      </c>
    </row>
    <row r="15" spans="1:17" ht="37.5" customHeight="1" x14ac:dyDescent="0.55000000000000004">
      <c r="A15" s="36" t="s">
        <v>44</v>
      </c>
      <c r="B15" s="36" t="s">
        <v>45</v>
      </c>
      <c r="C15" s="41">
        <v>12923</v>
      </c>
      <c r="D15" s="41">
        <v>13756</v>
      </c>
      <c r="E15" s="41">
        <v>24992</v>
      </c>
      <c r="F15" s="41">
        <v>8805</v>
      </c>
      <c r="G15" s="41">
        <v>12028</v>
      </c>
      <c r="H15" s="41">
        <v>-5870</v>
      </c>
      <c r="I15" s="41">
        <v>40245</v>
      </c>
      <c r="J15" s="41">
        <v>32348</v>
      </c>
      <c r="K15" s="41">
        <v>29608</v>
      </c>
      <c r="L15" s="41">
        <v>41215</v>
      </c>
      <c r="M15" s="41">
        <f>'13.現金及び現金同等物の期末残高'!M5</f>
        <v>29454</v>
      </c>
      <c r="N15" s="41">
        <f>'13.現金及び現金同等物の期末残高'!N5</f>
        <v>39509</v>
      </c>
      <c r="O15" s="41">
        <f>'13.現金及び現金同等物の期末残高'!O5</f>
        <v>63801</v>
      </c>
      <c r="P15" s="41">
        <f>'13.現金及び現金同等物の期末残高'!P5</f>
        <v>63367</v>
      </c>
      <c r="Q15" s="41">
        <v>48303</v>
      </c>
    </row>
    <row r="16" spans="1:17" ht="37.5" customHeight="1" x14ac:dyDescent="0.55000000000000004">
      <c r="A16" s="54" t="s">
        <v>46</v>
      </c>
      <c r="B16" s="54" t="s">
        <v>47</v>
      </c>
      <c r="C16" s="41">
        <v>-10441</v>
      </c>
      <c r="D16" s="41">
        <v>-7675</v>
      </c>
      <c r="E16" s="41">
        <v>-8281</v>
      </c>
      <c r="F16" s="41">
        <v>-7899</v>
      </c>
      <c r="G16" s="41">
        <v>-7899</v>
      </c>
      <c r="H16" s="41">
        <v>390</v>
      </c>
      <c r="I16" s="41">
        <v>-15678</v>
      </c>
      <c r="J16" s="41">
        <v>-13101</v>
      </c>
      <c r="K16" s="41">
        <v>-12304</v>
      </c>
      <c r="L16" s="41">
        <v>-11072</v>
      </c>
      <c r="M16" s="41">
        <v>-22897</v>
      </c>
      <c r="N16" s="41">
        <f>'13.現金及び現金同等物の期末残高'!N6</f>
        <v>-16062</v>
      </c>
      <c r="O16" s="41">
        <f>'13.現金及び現金同等物の期末残高'!O6</f>
        <v>-13860</v>
      </c>
      <c r="P16" s="41">
        <f>'13.現金及び現金同等物の期末残高'!P6</f>
        <v>-6044</v>
      </c>
      <c r="Q16" s="41">
        <v>-34509</v>
      </c>
    </row>
    <row r="17" spans="1:17" ht="37.5" customHeight="1" x14ac:dyDescent="0.55000000000000004">
      <c r="A17" s="36" t="s">
        <v>48</v>
      </c>
      <c r="B17" s="36" t="s">
        <v>49</v>
      </c>
      <c r="C17" s="41">
        <v>2482</v>
      </c>
      <c r="D17" s="41">
        <v>6081</v>
      </c>
      <c r="E17" s="41">
        <v>16711</v>
      </c>
      <c r="F17" s="41">
        <v>906</v>
      </c>
      <c r="G17" s="41">
        <v>4129</v>
      </c>
      <c r="H17" s="41">
        <v>-5480</v>
      </c>
      <c r="I17" s="41">
        <v>24567</v>
      </c>
      <c r="J17" s="41">
        <v>19247</v>
      </c>
      <c r="K17" s="41">
        <v>17304</v>
      </c>
      <c r="L17" s="41">
        <v>30143</v>
      </c>
      <c r="M17" s="41">
        <f>M15+M16</f>
        <v>6557</v>
      </c>
      <c r="N17" s="41">
        <f>N15+N16</f>
        <v>23447</v>
      </c>
      <c r="O17" s="41">
        <f>O15+O16</f>
        <v>49941</v>
      </c>
      <c r="P17" s="41">
        <f>P15+P16</f>
        <v>57323</v>
      </c>
      <c r="Q17" s="41">
        <f>Q15+Q16</f>
        <v>13794</v>
      </c>
    </row>
    <row r="18" spans="1:17" ht="37.5" customHeight="1" x14ac:dyDescent="0.55000000000000004">
      <c r="A18" s="36" t="s">
        <v>196</v>
      </c>
      <c r="B18" s="36" t="s">
        <v>197</v>
      </c>
      <c r="C18" s="41">
        <v>-11757</v>
      </c>
      <c r="D18" s="41">
        <v>-1754</v>
      </c>
      <c r="E18" s="41">
        <v>-9044</v>
      </c>
      <c r="F18" s="41">
        <v>-4878</v>
      </c>
      <c r="G18" s="41">
        <v>-2401</v>
      </c>
      <c r="H18" s="41">
        <v>15363</v>
      </c>
      <c r="I18" s="41">
        <v>-33197</v>
      </c>
      <c r="J18" s="41">
        <v>-11689</v>
      </c>
      <c r="K18" s="41">
        <v>-7294</v>
      </c>
      <c r="L18" s="41">
        <v>-7902</v>
      </c>
      <c r="M18" s="41">
        <v>-10819</v>
      </c>
      <c r="N18" s="41">
        <f>'13.現金及び現金同等物の期末残高'!N7</f>
        <v>-26185</v>
      </c>
      <c r="O18" s="41">
        <f>'13.現金及び現金同等物の期末残高'!O7</f>
        <v>-13033</v>
      </c>
      <c r="P18" s="41">
        <f>'13.現金及び現金同等物の期末残高'!P7</f>
        <v>-15658</v>
      </c>
      <c r="Q18" s="41">
        <f>'13.現金及び現金同等物の期末残高'!Q7</f>
        <v>-19418</v>
      </c>
    </row>
    <row r="19" spans="1:17" x14ac:dyDescent="0.55000000000000004"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x14ac:dyDescent="0.55000000000000004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26.4" x14ac:dyDescent="0.55000000000000004">
      <c r="A21" s="130" t="s">
        <v>198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7" x14ac:dyDescent="0.55000000000000004">
      <c r="A22" s="44"/>
      <c r="B22" s="44"/>
      <c r="C22" s="37">
        <v>2009</v>
      </c>
      <c r="D22" s="37">
        <v>2010</v>
      </c>
      <c r="E22" s="48" t="s">
        <v>3</v>
      </c>
      <c r="F22" s="48" t="s">
        <v>4</v>
      </c>
      <c r="G22" s="48" t="s">
        <v>5</v>
      </c>
      <c r="H22" s="48" t="s">
        <v>6</v>
      </c>
      <c r="I22" s="48" t="s">
        <v>7</v>
      </c>
      <c r="J22" s="48" t="s">
        <v>8</v>
      </c>
      <c r="K22" s="48" t="s">
        <v>9</v>
      </c>
      <c r="L22" s="48" t="s">
        <v>10</v>
      </c>
      <c r="M22" s="48" t="s">
        <v>11</v>
      </c>
      <c r="N22" s="48" t="s">
        <v>12</v>
      </c>
      <c r="O22" s="48" t="s">
        <v>13</v>
      </c>
      <c r="P22" s="37" t="s">
        <v>14</v>
      </c>
      <c r="Q22" s="37" t="s">
        <v>62</v>
      </c>
    </row>
    <row r="23" spans="1:17" ht="37.5" customHeight="1" x14ac:dyDescent="0.55000000000000004">
      <c r="A23" s="36" t="s">
        <v>199</v>
      </c>
      <c r="B23" s="36" t="s">
        <v>200</v>
      </c>
      <c r="C23" s="76">
        <v>9</v>
      </c>
      <c r="D23" s="76">
        <v>7</v>
      </c>
      <c r="E23" s="76">
        <v>8</v>
      </c>
      <c r="F23" s="76">
        <v>8</v>
      </c>
      <c r="G23" s="76">
        <v>9</v>
      </c>
      <c r="H23" s="76">
        <v>9</v>
      </c>
      <c r="I23" s="76">
        <v>13</v>
      </c>
      <c r="J23" s="76">
        <v>18</v>
      </c>
      <c r="K23" s="76">
        <v>20</v>
      </c>
      <c r="L23" s="78">
        <v>24</v>
      </c>
      <c r="M23" s="78">
        <v>28</v>
      </c>
      <c r="N23" s="78">
        <v>30</v>
      </c>
      <c r="O23" s="78">
        <v>34</v>
      </c>
      <c r="P23" s="78">
        <v>48</v>
      </c>
      <c r="Q23" s="78">
        <v>54</v>
      </c>
    </row>
    <row r="24" spans="1:17" ht="37.5" customHeight="1" x14ac:dyDescent="0.55000000000000004">
      <c r="A24" s="36" t="s">
        <v>201</v>
      </c>
      <c r="B24" s="36" t="s">
        <v>202</v>
      </c>
      <c r="C24" s="60">
        <v>0.311</v>
      </c>
      <c r="D24" s="60">
        <v>0.33700000000000002</v>
      </c>
      <c r="E24" s="60">
        <v>0.23499999999999999</v>
      </c>
      <c r="F24" s="60">
        <v>0.26</v>
      </c>
      <c r="G24" s="60">
        <v>0.35</v>
      </c>
      <c r="H24" s="60">
        <v>0.27300000000000002</v>
      </c>
      <c r="I24" s="60">
        <v>0.20799999999999999</v>
      </c>
      <c r="J24" s="60">
        <v>0.222</v>
      </c>
      <c r="K24" s="60">
        <v>0.223</v>
      </c>
      <c r="L24" s="62">
        <v>0.23699999999999999</v>
      </c>
      <c r="M24" s="62">
        <v>0.254</v>
      </c>
      <c r="N24" s="62">
        <v>0.27800000000000002</v>
      </c>
      <c r="O24" s="62">
        <v>0.27800000000000002</v>
      </c>
      <c r="P24" s="62">
        <v>0.29899999999999999</v>
      </c>
      <c r="Q24" s="62">
        <v>0.30599999999999999</v>
      </c>
    </row>
  </sheetData>
  <mergeCells count="1">
    <mergeCell ref="A21:L21"/>
  </mergeCells>
  <phoneticPr fontId="2"/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9"/>
  <sheetViews>
    <sheetView zoomScale="70" zoomScaleNormal="70" workbookViewId="0"/>
  </sheetViews>
  <sheetFormatPr defaultRowHeight="19.2" x14ac:dyDescent="0.55000000000000004"/>
  <cols>
    <col min="1" max="2" width="19.5" style="7" customWidth="1"/>
    <col min="3" max="6" width="9.5" hidden="1" customWidth="1"/>
    <col min="7" max="17" width="9.5" customWidth="1"/>
  </cols>
  <sheetData>
    <row r="1" spans="1:17" s="77" customFormat="1" ht="26.4" x14ac:dyDescent="0.55000000000000004">
      <c r="A1" s="72" t="s">
        <v>203</v>
      </c>
      <c r="B1" s="72"/>
      <c r="C1" s="72"/>
      <c r="D1" s="72"/>
    </row>
    <row r="2" spans="1:17" x14ac:dyDescent="0.55000000000000004">
      <c r="A2" s="29"/>
      <c r="B2" s="29"/>
      <c r="C2" s="10"/>
      <c r="D2" s="10"/>
    </row>
    <row r="3" spans="1:17" x14ac:dyDescent="0.55000000000000004">
      <c r="A3" s="20" t="s">
        <v>204</v>
      </c>
      <c r="B3" s="20" t="s">
        <v>205</v>
      </c>
      <c r="C3" s="10"/>
      <c r="D3" s="10"/>
      <c r="M3" s="23"/>
      <c r="N3" t="s">
        <v>2</v>
      </c>
    </row>
    <row r="4" spans="1:17" x14ac:dyDescent="0.55000000000000004">
      <c r="A4" s="29"/>
      <c r="B4" s="29"/>
      <c r="C4" s="19" t="s">
        <v>206</v>
      </c>
      <c r="D4" s="19" t="s">
        <v>207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19" t="s">
        <v>14</v>
      </c>
      <c r="Q4" s="19" t="s">
        <v>62</v>
      </c>
    </row>
    <row r="5" spans="1:17" x14ac:dyDescent="0.55000000000000004">
      <c r="A5" s="33" t="s">
        <v>208</v>
      </c>
      <c r="B5" s="33" t="s">
        <v>209</v>
      </c>
      <c r="C5" s="15"/>
      <c r="D5" s="15"/>
      <c r="E5" s="15"/>
      <c r="F5" s="15"/>
      <c r="G5" s="15"/>
      <c r="H5" s="15"/>
      <c r="I5" s="15"/>
      <c r="J5" s="15"/>
      <c r="K5" s="15"/>
      <c r="L5" s="1"/>
      <c r="M5" s="1"/>
      <c r="N5" s="1"/>
      <c r="O5" s="1"/>
      <c r="P5" s="1"/>
      <c r="Q5" s="1"/>
    </row>
    <row r="6" spans="1:17" ht="38.4" x14ac:dyDescent="0.55000000000000004">
      <c r="A6" s="65" t="s">
        <v>210</v>
      </c>
      <c r="B6" s="65" t="s">
        <v>211</v>
      </c>
      <c r="C6" s="8">
        <v>24494</v>
      </c>
      <c r="D6" s="8">
        <v>29367</v>
      </c>
      <c r="E6" s="8">
        <v>35455</v>
      </c>
      <c r="F6" s="8">
        <v>31218</v>
      </c>
      <c r="G6" s="8">
        <v>35140</v>
      </c>
      <c r="H6" s="8">
        <v>46028</v>
      </c>
      <c r="I6" s="8">
        <v>41360</v>
      </c>
      <c r="J6" s="8">
        <v>46907</v>
      </c>
      <c r="K6" s="8">
        <v>56698</v>
      </c>
      <c r="L6" s="8">
        <v>76926</v>
      </c>
      <c r="M6" s="8">
        <v>73641</v>
      </c>
      <c r="N6" s="8">
        <v>70868</v>
      </c>
      <c r="O6" s="8">
        <v>112760</v>
      </c>
      <c r="P6" s="8">
        <v>157966</v>
      </c>
      <c r="Q6" s="8">
        <v>158847</v>
      </c>
    </row>
    <row r="7" spans="1:17" ht="38.4" x14ac:dyDescent="0.55000000000000004">
      <c r="A7" s="7" t="s">
        <v>129</v>
      </c>
      <c r="B7" s="7" t="s">
        <v>130</v>
      </c>
      <c r="C7" s="8">
        <v>79250</v>
      </c>
      <c r="D7" s="8">
        <v>83051</v>
      </c>
      <c r="E7" s="8">
        <v>79669</v>
      </c>
      <c r="F7" s="8">
        <v>85435</v>
      </c>
      <c r="G7" s="8">
        <v>88781</v>
      </c>
      <c r="H7" s="8">
        <v>112193</v>
      </c>
      <c r="I7" s="8">
        <v>103205</v>
      </c>
      <c r="J7" s="8">
        <v>105430</v>
      </c>
      <c r="K7" s="8">
        <v>112877</v>
      </c>
      <c r="L7" s="8">
        <v>119117</v>
      </c>
      <c r="M7" s="8">
        <v>126358</v>
      </c>
      <c r="N7" s="8">
        <v>119903</v>
      </c>
      <c r="O7" s="8">
        <v>117857</v>
      </c>
      <c r="P7" s="8">
        <v>121931</v>
      </c>
      <c r="Q7" s="8">
        <v>131242</v>
      </c>
    </row>
    <row r="8" spans="1:17" x14ac:dyDescent="0.55000000000000004">
      <c r="A8" s="7" t="s">
        <v>212</v>
      </c>
      <c r="B8" s="7" t="s">
        <v>213</v>
      </c>
      <c r="C8" s="15" t="s">
        <v>69</v>
      </c>
      <c r="D8" s="15" t="s">
        <v>69</v>
      </c>
      <c r="E8" s="15" t="s">
        <v>69</v>
      </c>
      <c r="F8" s="15" t="s">
        <v>69</v>
      </c>
      <c r="G8" s="15" t="s">
        <v>69</v>
      </c>
      <c r="H8" s="15">
        <v>20</v>
      </c>
      <c r="I8" s="15" t="s">
        <v>69</v>
      </c>
      <c r="J8" s="15" t="s">
        <v>69</v>
      </c>
      <c r="K8" s="15" t="s">
        <v>69</v>
      </c>
      <c r="L8" s="15">
        <v>20</v>
      </c>
      <c r="M8" s="15" t="s">
        <v>69</v>
      </c>
      <c r="N8" s="15" t="s">
        <v>69</v>
      </c>
      <c r="O8" s="15" t="s">
        <v>107</v>
      </c>
      <c r="P8" s="15" t="s">
        <v>107</v>
      </c>
      <c r="Q8" s="15">
        <v>425</v>
      </c>
    </row>
    <row r="9" spans="1:17" ht="38.4" x14ac:dyDescent="0.55000000000000004">
      <c r="A9" s="7" t="s">
        <v>214</v>
      </c>
      <c r="B9" s="7" t="s">
        <v>215</v>
      </c>
      <c r="C9" s="8">
        <v>33744</v>
      </c>
      <c r="D9" s="8">
        <v>29441</v>
      </c>
      <c r="E9" s="8">
        <v>31032</v>
      </c>
      <c r="F9" s="8">
        <v>33348</v>
      </c>
      <c r="G9" s="8">
        <v>35201</v>
      </c>
      <c r="H9" s="8">
        <v>36273</v>
      </c>
      <c r="I9" s="8">
        <v>41535</v>
      </c>
      <c r="J9" s="8">
        <v>40497</v>
      </c>
      <c r="K9" s="8">
        <v>40588</v>
      </c>
      <c r="L9" s="8">
        <v>40067</v>
      </c>
      <c r="M9" s="8">
        <v>42825</v>
      </c>
      <c r="N9" s="8">
        <v>46928</v>
      </c>
      <c r="O9" s="8">
        <v>59117</v>
      </c>
      <c r="P9" s="8">
        <v>61386</v>
      </c>
      <c r="Q9" s="8">
        <v>72332</v>
      </c>
    </row>
    <row r="10" spans="1:17" x14ac:dyDescent="0.55000000000000004">
      <c r="A10" s="7" t="s">
        <v>216</v>
      </c>
      <c r="B10" s="7" t="s">
        <v>217</v>
      </c>
      <c r="C10" s="8">
        <v>20923</v>
      </c>
      <c r="D10" s="8">
        <v>19549</v>
      </c>
      <c r="E10" s="8">
        <v>16573</v>
      </c>
      <c r="F10" s="8">
        <v>19359</v>
      </c>
      <c r="G10" s="8">
        <v>18527</v>
      </c>
      <c r="H10" s="8">
        <v>16934</v>
      </c>
      <c r="I10" s="8">
        <v>16193</v>
      </c>
      <c r="J10" s="8">
        <v>15457</v>
      </c>
      <c r="K10" s="8">
        <v>16899</v>
      </c>
      <c r="L10" s="8">
        <v>19936</v>
      </c>
      <c r="M10" s="8">
        <v>20347</v>
      </c>
      <c r="N10" s="8">
        <v>20643</v>
      </c>
      <c r="O10" s="8">
        <v>18383</v>
      </c>
      <c r="P10" s="8">
        <v>20777</v>
      </c>
      <c r="Q10" s="8">
        <v>26505</v>
      </c>
    </row>
    <row r="11" spans="1:17" ht="38.4" x14ac:dyDescent="0.55000000000000004">
      <c r="A11" s="7" t="s">
        <v>218</v>
      </c>
      <c r="B11" s="7" t="s">
        <v>219</v>
      </c>
      <c r="C11" s="8">
        <v>14065</v>
      </c>
      <c r="D11" s="8">
        <v>14024</v>
      </c>
      <c r="E11" s="8">
        <v>15076</v>
      </c>
      <c r="F11" s="8">
        <v>16364</v>
      </c>
      <c r="G11" s="8">
        <v>15879</v>
      </c>
      <c r="H11" s="8">
        <v>17509</v>
      </c>
      <c r="I11" s="8">
        <v>17137</v>
      </c>
      <c r="J11" s="8">
        <v>17715</v>
      </c>
      <c r="K11" s="8">
        <v>19213</v>
      </c>
      <c r="L11" s="8">
        <v>20632</v>
      </c>
      <c r="M11" s="8">
        <v>20296</v>
      </c>
      <c r="N11" s="8">
        <v>20301</v>
      </c>
      <c r="O11" s="8">
        <v>20150</v>
      </c>
      <c r="P11" s="8">
        <v>24484</v>
      </c>
      <c r="Q11" s="8">
        <v>29257</v>
      </c>
    </row>
    <row r="12" spans="1:17" x14ac:dyDescent="0.55000000000000004">
      <c r="A12" s="7" t="s">
        <v>220</v>
      </c>
      <c r="B12" s="7" t="s">
        <v>221</v>
      </c>
      <c r="C12" s="15">
        <v>6555</v>
      </c>
      <c r="D12" s="8">
        <v>6138</v>
      </c>
      <c r="E12" s="8">
        <v>7335</v>
      </c>
      <c r="F12" s="8">
        <v>6701</v>
      </c>
      <c r="G12" s="8">
        <v>6535</v>
      </c>
      <c r="H12" s="8">
        <v>7973</v>
      </c>
      <c r="I12" s="8">
        <v>9492</v>
      </c>
      <c r="J12" s="8">
        <v>9729</v>
      </c>
      <c r="K12" s="8">
        <v>9603</v>
      </c>
      <c r="L12" s="15" t="s">
        <v>69</v>
      </c>
      <c r="M12" s="15" t="s">
        <v>69</v>
      </c>
      <c r="N12" s="15" t="s">
        <v>69</v>
      </c>
      <c r="O12" s="15" t="s">
        <v>69</v>
      </c>
      <c r="P12" s="15" t="s">
        <v>107</v>
      </c>
      <c r="Q12" s="15" t="s">
        <v>107</v>
      </c>
    </row>
    <row r="13" spans="1:17" x14ac:dyDescent="0.55000000000000004">
      <c r="A13" s="7" t="s">
        <v>74</v>
      </c>
      <c r="B13" s="7" t="s">
        <v>75</v>
      </c>
      <c r="C13" s="8">
        <v>3196</v>
      </c>
      <c r="D13" s="8">
        <v>3309</v>
      </c>
      <c r="E13" s="8">
        <v>3749</v>
      </c>
      <c r="F13" s="8">
        <v>4804</v>
      </c>
      <c r="G13" s="8">
        <v>4997</v>
      </c>
      <c r="H13" s="8">
        <v>5624</v>
      </c>
      <c r="I13" s="8">
        <v>6998</v>
      </c>
      <c r="J13" s="8">
        <v>7086</v>
      </c>
      <c r="K13" s="8">
        <v>8342</v>
      </c>
      <c r="L13" s="8">
        <v>8931</v>
      </c>
      <c r="M13" s="8">
        <v>9107</v>
      </c>
      <c r="N13" s="8">
        <v>8806</v>
      </c>
      <c r="O13" s="8">
        <v>9296</v>
      </c>
      <c r="P13" s="8">
        <v>9984</v>
      </c>
      <c r="Q13" s="8">
        <v>15115</v>
      </c>
    </row>
    <row r="14" spans="1:17" ht="38.4" x14ac:dyDescent="0.55000000000000004">
      <c r="A14" s="7" t="s">
        <v>222</v>
      </c>
      <c r="B14" s="7" t="s">
        <v>223</v>
      </c>
      <c r="C14" s="8">
        <v>-1007</v>
      </c>
      <c r="D14" s="8">
        <v>-1103</v>
      </c>
      <c r="E14" s="9">
        <v>-982</v>
      </c>
      <c r="F14" s="9">
        <v>-987</v>
      </c>
      <c r="G14" s="9">
        <v>-986</v>
      </c>
      <c r="H14" s="8">
        <v>-1218</v>
      </c>
      <c r="I14" s="8">
        <v>-1106</v>
      </c>
      <c r="J14" s="8">
        <v>-1157</v>
      </c>
      <c r="K14" s="8">
        <v>-1142</v>
      </c>
      <c r="L14" s="8">
        <v>-1409</v>
      </c>
      <c r="M14" s="8">
        <v>-1671</v>
      </c>
      <c r="N14" s="8">
        <v>-1811</v>
      </c>
      <c r="O14" s="8">
        <v>-2119</v>
      </c>
      <c r="P14" s="8">
        <v>-2167</v>
      </c>
      <c r="Q14" s="8">
        <v>-2217</v>
      </c>
    </row>
    <row r="15" spans="1:17" x14ac:dyDescent="0.55000000000000004">
      <c r="A15" s="30" t="s">
        <v>30</v>
      </c>
      <c r="B15" s="30" t="s">
        <v>31</v>
      </c>
      <c r="C15" s="21">
        <v>181224</v>
      </c>
      <c r="D15" s="21">
        <v>183778</v>
      </c>
      <c r="E15" s="21">
        <v>187909</v>
      </c>
      <c r="F15" s="21">
        <v>196244</v>
      </c>
      <c r="G15" s="21">
        <v>204076</v>
      </c>
      <c r="H15" s="21">
        <v>241338</v>
      </c>
      <c r="I15" s="21">
        <v>234817</v>
      </c>
      <c r="J15" s="21">
        <v>241666</v>
      </c>
      <c r="K15" s="21">
        <v>263080</v>
      </c>
      <c r="L15" s="21">
        <v>284223</v>
      </c>
      <c r="M15" s="21">
        <v>290906</v>
      </c>
      <c r="N15" s="21">
        <v>285640</v>
      </c>
      <c r="O15" s="21">
        <v>335446</v>
      </c>
      <c r="P15" s="21">
        <v>394363</v>
      </c>
      <c r="Q15" s="21">
        <v>431509</v>
      </c>
    </row>
    <row r="16" spans="1:17" x14ac:dyDescent="0.55000000000000004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55000000000000004">
      <c r="A17" s="33" t="s">
        <v>224</v>
      </c>
      <c r="B17" s="33" t="s">
        <v>225</v>
      </c>
    </row>
    <row r="18" spans="1:17" ht="20.25" customHeight="1" x14ac:dyDescent="0.55000000000000004">
      <c r="C18" s="19" t="s">
        <v>206</v>
      </c>
      <c r="D18" s="19" t="s">
        <v>207</v>
      </c>
      <c r="E18" s="19" t="s">
        <v>3</v>
      </c>
      <c r="F18" s="19" t="s">
        <v>4</v>
      </c>
      <c r="G18" s="19" t="s">
        <v>5</v>
      </c>
      <c r="H18" s="19" t="s">
        <v>6</v>
      </c>
      <c r="I18" s="19" t="s">
        <v>7</v>
      </c>
      <c r="J18" s="19" t="s">
        <v>8</v>
      </c>
      <c r="K18" s="19" t="s">
        <v>9</v>
      </c>
      <c r="L18" s="19" t="s">
        <v>10</v>
      </c>
      <c r="M18" s="19" t="s">
        <v>11</v>
      </c>
      <c r="N18" s="19" t="s">
        <v>12</v>
      </c>
      <c r="O18" s="19" t="s">
        <v>13</v>
      </c>
      <c r="P18" s="19" t="s">
        <v>14</v>
      </c>
      <c r="Q18" s="19" t="s">
        <v>62</v>
      </c>
    </row>
    <row r="19" spans="1:17" ht="38.4" x14ac:dyDescent="0.55000000000000004">
      <c r="A19" s="33" t="s">
        <v>226</v>
      </c>
      <c r="B19" s="33" t="s">
        <v>227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38.4" x14ac:dyDescent="0.55000000000000004">
      <c r="A20" s="7" t="s">
        <v>228</v>
      </c>
      <c r="B20" s="7" t="s">
        <v>229</v>
      </c>
      <c r="C20" s="15">
        <v>32413</v>
      </c>
      <c r="D20" s="15">
        <v>33803</v>
      </c>
      <c r="E20" s="15">
        <v>35579</v>
      </c>
      <c r="F20" s="15">
        <v>34802</v>
      </c>
      <c r="G20" s="15">
        <v>34102</v>
      </c>
      <c r="H20" s="15">
        <v>32133</v>
      </c>
      <c r="I20" s="15">
        <v>38749</v>
      </c>
      <c r="J20" s="15">
        <v>39035</v>
      </c>
      <c r="K20" s="15">
        <v>39975</v>
      </c>
      <c r="L20" s="1">
        <v>39985</v>
      </c>
      <c r="M20" s="1">
        <v>46798</v>
      </c>
      <c r="N20" s="1">
        <v>46485</v>
      </c>
      <c r="O20" s="1">
        <v>53016</v>
      </c>
      <c r="P20" s="1">
        <v>52902</v>
      </c>
      <c r="Q20" s="1">
        <v>54954</v>
      </c>
    </row>
    <row r="21" spans="1:17" ht="38.4" x14ac:dyDescent="0.55000000000000004">
      <c r="A21" s="7" t="s">
        <v>230</v>
      </c>
      <c r="B21" s="7" t="s">
        <v>231</v>
      </c>
      <c r="C21" s="8">
        <v>5917</v>
      </c>
      <c r="D21" s="8">
        <v>5157</v>
      </c>
      <c r="E21" s="8">
        <v>3680</v>
      </c>
      <c r="F21" s="8">
        <v>3569</v>
      </c>
      <c r="G21" s="8">
        <v>4305</v>
      </c>
      <c r="H21" s="8">
        <v>4470</v>
      </c>
      <c r="I21" s="8">
        <v>5344</v>
      </c>
      <c r="J21" s="8">
        <v>5912</v>
      </c>
      <c r="K21" s="8">
        <v>5904</v>
      </c>
      <c r="L21" s="8">
        <v>6713</v>
      </c>
      <c r="M21" s="8">
        <v>7826</v>
      </c>
      <c r="N21" s="8">
        <v>7103</v>
      </c>
      <c r="O21" s="8">
        <v>6366</v>
      </c>
      <c r="P21" s="8">
        <v>7261</v>
      </c>
      <c r="Q21" s="8">
        <v>8823</v>
      </c>
    </row>
    <row r="22" spans="1:17" x14ac:dyDescent="0.55000000000000004">
      <c r="A22" s="29" t="s">
        <v>232</v>
      </c>
      <c r="B22" s="7" t="s">
        <v>233</v>
      </c>
      <c r="C22" s="8">
        <v>18808</v>
      </c>
      <c r="D22" s="8">
        <v>18824</v>
      </c>
      <c r="E22" s="8">
        <v>18749</v>
      </c>
      <c r="F22" s="8">
        <v>18730</v>
      </c>
      <c r="G22" s="8">
        <v>18532</v>
      </c>
      <c r="H22" s="8">
        <v>18195</v>
      </c>
      <c r="I22" s="8">
        <v>18243</v>
      </c>
      <c r="J22" s="8">
        <v>18602</v>
      </c>
      <c r="K22" s="8">
        <v>18879</v>
      </c>
      <c r="L22" s="8">
        <v>18821</v>
      </c>
      <c r="M22" s="8">
        <v>19010</v>
      </c>
      <c r="N22" s="8">
        <v>18795</v>
      </c>
      <c r="O22" s="8">
        <v>18955</v>
      </c>
      <c r="P22" s="8">
        <v>19053</v>
      </c>
      <c r="Q22" s="8">
        <v>22040</v>
      </c>
    </row>
    <row r="23" spans="1:17" x14ac:dyDescent="0.55000000000000004">
      <c r="A23" s="7" t="s">
        <v>234</v>
      </c>
      <c r="B23" s="7" t="s">
        <v>235</v>
      </c>
      <c r="C23" s="8">
        <v>2191</v>
      </c>
      <c r="D23" s="8">
        <v>1659</v>
      </c>
      <c r="E23" s="8">
        <v>1541</v>
      </c>
      <c r="F23" s="8">
        <v>1626</v>
      </c>
      <c r="G23" s="8">
        <v>1964</v>
      </c>
      <c r="H23" s="8">
        <v>2365</v>
      </c>
      <c r="I23" s="8">
        <v>2399</v>
      </c>
      <c r="J23" s="8">
        <v>2179</v>
      </c>
      <c r="K23" s="8">
        <v>2510</v>
      </c>
      <c r="L23" s="8">
        <v>2734</v>
      </c>
      <c r="M23" s="8">
        <v>3183</v>
      </c>
      <c r="N23" s="8">
        <v>2935</v>
      </c>
      <c r="O23" s="8">
        <v>2275</v>
      </c>
      <c r="P23" s="8">
        <v>1910</v>
      </c>
      <c r="Q23" s="8">
        <v>2108</v>
      </c>
    </row>
    <row r="24" spans="1:17" ht="38.4" x14ac:dyDescent="0.55000000000000004">
      <c r="A24" s="7" t="s">
        <v>236</v>
      </c>
      <c r="B24" s="7" t="s">
        <v>237</v>
      </c>
      <c r="C24" s="8">
        <v>1321</v>
      </c>
      <c r="D24" s="8">
        <v>1881</v>
      </c>
      <c r="E24" s="8">
        <v>15</v>
      </c>
      <c r="F24" s="8">
        <v>713</v>
      </c>
      <c r="G24" s="8">
        <v>789</v>
      </c>
      <c r="H24" s="8">
        <v>4817</v>
      </c>
      <c r="I24" s="8">
        <v>1558</v>
      </c>
      <c r="J24" s="8">
        <v>728</v>
      </c>
      <c r="K24" s="9">
        <v>628</v>
      </c>
      <c r="L24" s="8">
        <v>3225</v>
      </c>
      <c r="M24" s="8">
        <v>2338</v>
      </c>
      <c r="N24" s="8">
        <v>6313</v>
      </c>
      <c r="O24" s="8">
        <v>1703</v>
      </c>
      <c r="P24" s="8">
        <v>992</v>
      </c>
      <c r="Q24" s="8">
        <v>2124</v>
      </c>
    </row>
    <row r="25" spans="1:17" x14ac:dyDescent="0.55000000000000004">
      <c r="A25" s="7" t="s">
        <v>74</v>
      </c>
      <c r="B25" s="7" t="s">
        <v>91</v>
      </c>
      <c r="C25" s="8">
        <v>6955</v>
      </c>
      <c r="D25" s="8">
        <v>6287</v>
      </c>
      <c r="E25" s="8">
        <v>6078</v>
      </c>
      <c r="F25" s="8">
        <v>5770</v>
      </c>
      <c r="G25" s="8">
        <v>6471</v>
      </c>
      <c r="H25" s="8">
        <v>7423</v>
      </c>
      <c r="I25" s="8">
        <v>9134</v>
      </c>
      <c r="J25" s="8">
        <v>9699</v>
      </c>
      <c r="K25" s="8">
        <v>10853</v>
      </c>
      <c r="L25" s="1">
        <v>12655</v>
      </c>
      <c r="M25" s="1">
        <v>13724</v>
      </c>
      <c r="N25" s="1">
        <v>16142</v>
      </c>
      <c r="O25" s="1">
        <v>20075</v>
      </c>
      <c r="P25" s="1">
        <v>22310</v>
      </c>
      <c r="Q25" s="1">
        <v>22942</v>
      </c>
    </row>
    <row r="26" spans="1:17" ht="38.4" x14ac:dyDescent="0.55000000000000004">
      <c r="A26" s="30" t="s">
        <v>238</v>
      </c>
      <c r="B26" s="30" t="s">
        <v>239</v>
      </c>
      <c r="C26" s="22">
        <v>67608</v>
      </c>
      <c r="D26" s="22">
        <v>67614</v>
      </c>
      <c r="E26" s="22">
        <v>65644</v>
      </c>
      <c r="F26" s="22">
        <v>65213</v>
      </c>
      <c r="G26" s="22">
        <v>66166</v>
      </c>
      <c r="H26" s="22">
        <v>69405</v>
      </c>
      <c r="I26" s="22">
        <v>75430</v>
      </c>
      <c r="J26" s="22">
        <v>76158</v>
      </c>
      <c r="K26" s="22">
        <v>78751</v>
      </c>
      <c r="L26" s="21">
        <v>84136</v>
      </c>
      <c r="M26" s="21">
        <v>92880</v>
      </c>
      <c r="N26" s="21">
        <v>97775</v>
      </c>
      <c r="O26" s="21">
        <v>102392</v>
      </c>
      <c r="P26" s="21">
        <v>104430</v>
      </c>
      <c r="Q26" s="21">
        <v>112992</v>
      </c>
    </row>
    <row r="27" spans="1:17" x14ac:dyDescent="0.55000000000000004">
      <c r="A27" s="30" t="s">
        <v>240</v>
      </c>
      <c r="B27" s="30" t="s">
        <v>241</v>
      </c>
      <c r="C27" s="22">
        <v>6538</v>
      </c>
      <c r="D27" s="22">
        <v>6266</v>
      </c>
      <c r="E27" s="22">
        <v>6794</v>
      </c>
      <c r="F27" s="22">
        <v>7218</v>
      </c>
      <c r="G27" s="22">
        <v>6629</v>
      </c>
      <c r="H27" s="22">
        <v>6958</v>
      </c>
      <c r="I27" s="22">
        <v>7298</v>
      </c>
      <c r="J27" s="22">
        <v>7558</v>
      </c>
      <c r="K27" s="22">
        <v>8396</v>
      </c>
      <c r="L27" s="21">
        <v>9234</v>
      </c>
      <c r="M27" s="21">
        <v>10830</v>
      </c>
      <c r="N27" s="21">
        <v>11441</v>
      </c>
      <c r="O27" s="21">
        <v>11615</v>
      </c>
      <c r="P27" s="21">
        <v>11151</v>
      </c>
      <c r="Q27" s="21">
        <v>16963</v>
      </c>
    </row>
    <row r="29" spans="1:17" ht="38.4" x14ac:dyDescent="0.55000000000000004">
      <c r="A29" s="33" t="s">
        <v>242</v>
      </c>
      <c r="B29" s="33" t="s">
        <v>243</v>
      </c>
    </row>
    <row r="30" spans="1:17" x14ac:dyDescent="0.55000000000000004">
      <c r="C30" s="19" t="s">
        <v>206</v>
      </c>
      <c r="D30" s="19" t="s">
        <v>207</v>
      </c>
      <c r="E30" s="19" t="s">
        <v>3</v>
      </c>
      <c r="F30" s="19" t="s">
        <v>4</v>
      </c>
      <c r="G30" s="19" t="s">
        <v>5</v>
      </c>
      <c r="H30" s="19" t="s">
        <v>6</v>
      </c>
      <c r="I30" s="19" t="s">
        <v>7</v>
      </c>
      <c r="J30" s="19" t="s">
        <v>8</v>
      </c>
      <c r="K30" s="19" t="s">
        <v>9</v>
      </c>
      <c r="L30" s="19" t="s">
        <v>10</v>
      </c>
      <c r="M30" s="19" t="s">
        <v>11</v>
      </c>
      <c r="N30" s="19" t="s">
        <v>12</v>
      </c>
      <c r="O30" s="19" t="s">
        <v>13</v>
      </c>
      <c r="P30" s="19" t="s">
        <v>14</v>
      </c>
      <c r="Q30" s="19" t="s">
        <v>62</v>
      </c>
    </row>
    <row r="31" spans="1:17" x14ac:dyDescent="0.55000000000000004">
      <c r="A31" s="7" t="s">
        <v>244</v>
      </c>
      <c r="B31" s="7" t="s">
        <v>245</v>
      </c>
      <c r="C31" s="8">
        <v>7776</v>
      </c>
      <c r="D31" s="8">
        <v>9975</v>
      </c>
      <c r="E31" s="8">
        <v>9489</v>
      </c>
      <c r="F31" s="8">
        <v>9292</v>
      </c>
      <c r="G31" s="8">
        <v>11948</v>
      </c>
      <c r="H31" s="8">
        <v>10345</v>
      </c>
      <c r="I31" s="8">
        <v>13761</v>
      </c>
      <c r="J31" s="8">
        <v>14654</v>
      </c>
      <c r="K31" s="8">
        <v>13779</v>
      </c>
      <c r="L31" s="8">
        <v>16464</v>
      </c>
      <c r="M31" s="8">
        <v>13562</v>
      </c>
      <c r="N31" s="8">
        <v>12008</v>
      </c>
      <c r="O31" s="8">
        <v>13663</v>
      </c>
      <c r="P31" s="8">
        <v>13496</v>
      </c>
      <c r="Q31" s="8">
        <v>15145</v>
      </c>
    </row>
    <row r="32" spans="1:17" x14ac:dyDescent="0.55000000000000004">
      <c r="A32" s="7" t="s">
        <v>246</v>
      </c>
      <c r="B32" s="7" t="s">
        <v>247</v>
      </c>
      <c r="C32" s="8">
        <v>1465</v>
      </c>
      <c r="D32" s="8">
        <v>1307</v>
      </c>
      <c r="E32" s="8">
        <v>876</v>
      </c>
      <c r="F32" s="8">
        <v>593</v>
      </c>
      <c r="G32" s="8">
        <v>378</v>
      </c>
      <c r="H32" s="8">
        <v>171</v>
      </c>
      <c r="I32" s="8">
        <v>177</v>
      </c>
      <c r="J32" s="8">
        <v>175</v>
      </c>
      <c r="K32" s="8">
        <v>174</v>
      </c>
      <c r="L32" s="8">
        <v>159</v>
      </c>
      <c r="M32" s="8">
        <v>174</v>
      </c>
      <c r="N32" s="8">
        <v>149</v>
      </c>
      <c r="O32" s="8">
        <v>132</v>
      </c>
      <c r="P32" s="8">
        <v>156</v>
      </c>
      <c r="Q32" s="8">
        <v>174</v>
      </c>
    </row>
    <row r="33" spans="1:17" ht="38.4" x14ac:dyDescent="0.55000000000000004">
      <c r="A33" s="7" t="s">
        <v>248</v>
      </c>
      <c r="B33" s="7" t="s">
        <v>249</v>
      </c>
      <c r="C33" s="15" t="s">
        <v>69</v>
      </c>
      <c r="D33" s="15" t="s">
        <v>69</v>
      </c>
      <c r="E33" s="15" t="s">
        <v>69</v>
      </c>
      <c r="F33" s="15" t="s">
        <v>69</v>
      </c>
      <c r="G33" s="15" t="s">
        <v>69</v>
      </c>
      <c r="H33" s="15" t="s">
        <v>69</v>
      </c>
      <c r="I33" s="15" t="s">
        <v>69</v>
      </c>
      <c r="J33" s="15" t="s">
        <v>69</v>
      </c>
      <c r="K33" s="15" t="s">
        <v>69</v>
      </c>
      <c r="L33" s="8">
        <v>8010</v>
      </c>
      <c r="M33" s="8">
        <v>10480</v>
      </c>
      <c r="N33" s="8">
        <v>12147</v>
      </c>
      <c r="O33" s="8">
        <v>19175</v>
      </c>
      <c r="P33" s="8">
        <v>20665</v>
      </c>
      <c r="Q33" s="8">
        <v>21818</v>
      </c>
    </row>
    <row r="34" spans="1:17" x14ac:dyDescent="0.55000000000000004">
      <c r="A34" s="7" t="s">
        <v>250</v>
      </c>
      <c r="B34" s="7" t="s">
        <v>221</v>
      </c>
      <c r="C34" s="8">
        <v>11598</v>
      </c>
      <c r="D34" s="8">
        <v>10531</v>
      </c>
      <c r="E34" s="8">
        <v>9738</v>
      </c>
      <c r="F34" s="8">
        <v>8776</v>
      </c>
      <c r="G34" s="8">
        <v>7776</v>
      </c>
      <c r="H34" s="8">
        <v>9462</v>
      </c>
      <c r="I34" s="8">
        <v>5195</v>
      </c>
      <c r="J34" s="8">
        <v>6388</v>
      </c>
      <c r="K34" s="8">
        <v>4160</v>
      </c>
      <c r="L34" s="8">
        <v>11535</v>
      </c>
      <c r="M34" s="8">
        <v>12400</v>
      </c>
      <c r="N34" s="8">
        <v>13341</v>
      </c>
      <c r="O34" s="8">
        <v>11498</v>
      </c>
      <c r="P34" s="8">
        <v>12606</v>
      </c>
      <c r="Q34" s="8">
        <v>15692</v>
      </c>
    </row>
    <row r="35" spans="1:17" x14ac:dyDescent="0.55000000000000004">
      <c r="A35" s="7" t="s">
        <v>251</v>
      </c>
      <c r="B35" s="7" t="s">
        <v>75</v>
      </c>
      <c r="C35" s="8">
        <v>5135</v>
      </c>
      <c r="D35" s="8">
        <v>4904</v>
      </c>
      <c r="E35" s="8">
        <v>4571</v>
      </c>
      <c r="F35" s="8">
        <v>4104</v>
      </c>
      <c r="G35" s="8">
        <v>3650</v>
      </c>
      <c r="H35" s="8">
        <v>3482</v>
      </c>
      <c r="I35" s="8">
        <v>3606</v>
      </c>
      <c r="J35" s="8">
        <v>3565</v>
      </c>
      <c r="K35" s="8">
        <v>7535</v>
      </c>
      <c r="L35" s="8">
        <v>5129</v>
      </c>
      <c r="M35" s="8">
        <v>6296</v>
      </c>
      <c r="N35" s="8">
        <v>5466</v>
      </c>
      <c r="O35" s="8">
        <v>3883</v>
      </c>
      <c r="P35" s="8">
        <v>4003</v>
      </c>
      <c r="Q35" s="8">
        <v>4941</v>
      </c>
    </row>
    <row r="36" spans="1:17" ht="38.4" x14ac:dyDescent="0.55000000000000004">
      <c r="A36" s="7" t="s">
        <v>222</v>
      </c>
      <c r="B36" s="7" t="s">
        <v>252</v>
      </c>
      <c r="C36" s="15">
        <v>-190</v>
      </c>
      <c r="D36" s="15">
        <v>-275</v>
      </c>
      <c r="E36" s="15">
        <v>-180</v>
      </c>
      <c r="F36" s="15">
        <v>-602</v>
      </c>
      <c r="G36" s="15">
        <v>-366</v>
      </c>
      <c r="H36" s="15">
        <v>-449</v>
      </c>
      <c r="I36" s="15">
        <v>-454</v>
      </c>
      <c r="J36" s="15">
        <v>-368</v>
      </c>
      <c r="K36" s="15">
        <v>-523</v>
      </c>
      <c r="L36" s="23">
        <v>-344</v>
      </c>
      <c r="M36" s="23">
        <v>-341</v>
      </c>
      <c r="N36" s="23">
        <v>-352</v>
      </c>
      <c r="O36" s="23">
        <v>-348</v>
      </c>
      <c r="P36" s="23">
        <v>-345</v>
      </c>
      <c r="Q36" s="23">
        <v>-368</v>
      </c>
    </row>
    <row r="37" spans="1:17" ht="38.4" x14ac:dyDescent="0.55000000000000004">
      <c r="A37" s="30" t="s">
        <v>253</v>
      </c>
      <c r="B37" s="30" t="s">
        <v>254</v>
      </c>
      <c r="C37" s="21">
        <v>25784</v>
      </c>
      <c r="D37" s="21">
        <v>26444</v>
      </c>
      <c r="E37" s="21">
        <v>24494</v>
      </c>
      <c r="F37" s="21">
        <v>22164</v>
      </c>
      <c r="G37" s="21">
        <v>23387</v>
      </c>
      <c r="H37" s="21">
        <v>23012</v>
      </c>
      <c r="I37" s="21">
        <v>22286</v>
      </c>
      <c r="J37" s="21">
        <v>24415</v>
      </c>
      <c r="K37" s="21">
        <v>25126</v>
      </c>
      <c r="L37" s="21">
        <v>40954</v>
      </c>
      <c r="M37" s="21">
        <v>42573</v>
      </c>
      <c r="N37" s="21">
        <v>42761</v>
      </c>
      <c r="O37" s="21">
        <v>48005</v>
      </c>
      <c r="P37" s="21">
        <v>50583</v>
      </c>
      <c r="Q37" s="21">
        <v>57403</v>
      </c>
    </row>
    <row r="38" spans="1:17" ht="38.4" x14ac:dyDescent="0.55000000000000004">
      <c r="A38" s="30" t="s">
        <v>32</v>
      </c>
      <c r="B38" s="30" t="s">
        <v>33</v>
      </c>
      <c r="C38" s="21">
        <v>99931</v>
      </c>
      <c r="D38" s="21">
        <v>100325</v>
      </c>
      <c r="E38" s="21">
        <v>96933</v>
      </c>
      <c r="F38" s="21">
        <v>94596</v>
      </c>
      <c r="G38" s="21">
        <v>96183</v>
      </c>
      <c r="H38" s="21">
        <v>99376</v>
      </c>
      <c r="I38" s="21">
        <v>105015</v>
      </c>
      <c r="J38" s="21">
        <v>108131</v>
      </c>
      <c r="K38" s="21">
        <v>112273</v>
      </c>
      <c r="L38" s="21">
        <v>134325</v>
      </c>
      <c r="M38" s="21">
        <v>146284</v>
      </c>
      <c r="N38" s="21">
        <v>151977</v>
      </c>
      <c r="O38" s="21">
        <v>162013</v>
      </c>
      <c r="P38" s="21">
        <v>166164</v>
      </c>
      <c r="Q38" s="21">
        <v>187360</v>
      </c>
    </row>
    <row r="39" spans="1:17" x14ac:dyDescent="0.55000000000000004">
      <c r="A39" s="30" t="s">
        <v>255</v>
      </c>
      <c r="B39" s="30" t="s">
        <v>35</v>
      </c>
      <c r="C39" s="21">
        <v>281155</v>
      </c>
      <c r="D39" s="21">
        <v>284104</v>
      </c>
      <c r="E39" s="21">
        <v>284843</v>
      </c>
      <c r="F39" s="21">
        <v>290840</v>
      </c>
      <c r="G39" s="21">
        <v>300259</v>
      </c>
      <c r="H39" s="21">
        <v>340715</v>
      </c>
      <c r="I39" s="21">
        <v>339832</v>
      </c>
      <c r="J39" s="21">
        <v>349798</v>
      </c>
      <c r="K39" s="21">
        <v>375354</v>
      </c>
      <c r="L39" s="21">
        <v>418548</v>
      </c>
      <c r="M39" s="21">
        <v>437190</v>
      </c>
      <c r="N39" s="21">
        <v>437618</v>
      </c>
      <c r="O39" s="21">
        <v>497459</v>
      </c>
      <c r="P39" s="21">
        <v>560528</v>
      </c>
      <c r="Q39" s="21">
        <v>618869</v>
      </c>
    </row>
  </sheetData>
  <phoneticPr fontId="2"/>
  <pageMargins left="0.7" right="0.7" top="0.75" bottom="0.75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5"/>
  <sheetViews>
    <sheetView zoomScale="70" zoomScaleNormal="70" workbookViewId="0">
      <selection sqref="A1:M1"/>
    </sheetView>
  </sheetViews>
  <sheetFormatPr defaultRowHeight="19.2" x14ac:dyDescent="0.55000000000000004"/>
  <cols>
    <col min="1" max="2" width="19.5" style="7" customWidth="1"/>
    <col min="3" max="3" width="10.5" hidden="1" customWidth="1"/>
    <col min="4" max="6" width="9.5" hidden="1" customWidth="1"/>
    <col min="7" max="17" width="9.5" customWidth="1"/>
  </cols>
  <sheetData>
    <row r="1" spans="1:17" ht="20.25" customHeight="1" x14ac:dyDescent="0.55000000000000004">
      <c r="A1" s="125" t="s">
        <v>332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89"/>
      <c r="O1" s="89"/>
      <c r="P1" s="89"/>
      <c r="Q1" s="89"/>
    </row>
    <row r="2" spans="1:17" x14ac:dyDescent="0.55000000000000004">
      <c r="A2" s="20"/>
      <c r="B2" s="20"/>
      <c r="C2" s="10"/>
      <c r="D2" s="10"/>
      <c r="M2" s="23"/>
      <c r="N2" t="s">
        <v>2</v>
      </c>
    </row>
    <row r="3" spans="1:17" x14ac:dyDescent="0.55000000000000004">
      <c r="A3" s="29"/>
      <c r="B3" s="29"/>
      <c r="C3" s="19">
        <v>2009</v>
      </c>
      <c r="D3" s="19">
        <v>2010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  <c r="Q3" s="19" t="s">
        <v>62</v>
      </c>
    </row>
    <row r="4" spans="1:17" x14ac:dyDescent="0.55000000000000004">
      <c r="A4" s="20" t="s">
        <v>16</v>
      </c>
      <c r="B4" s="20" t="s">
        <v>333</v>
      </c>
      <c r="C4" s="15">
        <v>272833</v>
      </c>
      <c r="D4" s="15">
        <v>238255</v>
      </c>
      <c r="E4" s="8">
        <v>252707</v>
      </c>
      <c r="F4" s="8">
        <v>266255</v>
      </c>
      <c r="G4" s="8">
        <v>264048</v>
      </c>
      <c r="H4" s="8">
        <v>307532</v>
      </c>
      <c r="I4" s="8">
        <v>314702</v>
      </c>
      <c r="J4" s="8">
        <v>342236</v>
      </c>
      <c r="K4" s="8">
        <v>342479</v>
      </c>
      <c r="L4" s="8">
        <v>376530</v>
      </c>
      <c r="M4" s="8">
        <v>391213</v>
      </c>
      <c r="N4" s="8">
        <v>385443</v>
      </c>
      <c r="O4" s="8">
        <v>393499</v>
      </c>
      <c r="P4" s="8">
        <v>428175</v>
      </c>
      <c r="Q4" s="8">
        <v>482240</v>
      </c>
    </row>
    <row r="5" spans="1:17" x14ac:dyDescent="0.55000000000000004">
      <c r="A5" s="65" t="s">
        <v>334</v>
      </c>
      <c r="B5" s="7" t="s">
        <v>335</v>
      </c>
      <c r="C5" s="15">
        <v>167861</v>
      </c>
      <c r="D5" s="15">
        <v>151204</v>
      </c>
      <c r="E5" s="8">
        <v>157187</v>
      </c>
      <c r="F5" s="8">
        <v>165380</v>
      </c>
      <c r="G5" s="8">
        <v>168018</v>
      </c>
      <c r="H5" s="8">
        <v>189572</v>
      </c>
      <c r="I5" s="8">
        <v>187674</v>
      </c>
      <c r="J5" s="8">
        <v>201850</v>
      </c>
      <c r="K5" s="8">
        <v>206070</v>
      </c>
      <c r="L5" s="8">
        <v>226697</v>
      </c>
      <c r="M5" s="8">
        <v>234044</v>
      </c>
      <c r="N5" s="8">
        <v>233013</v>
      </c>
      <c r="O5" s="8">
        <v>237306</v>
      </c>
      <c r="P5" s="8">
        <v>249559</v>
      </c>
      <c r="Q5" s="8">
        <v>281280</v>
      </c>
    </row>
    <row r="6" spans="1:17" x14ac:dyDescent="0.55000000000000004">
      <c r="A6" s="7" t="s">
        <v>18</v>
      </c>
      <c r="B6" s="7" t="s">
        <v>19</v>
      </c>
      <c r="C6" s="15">
        <v>104971</v>
      </c>
      <c r="D6" s="15">
        <v>87050</v>
      </c>
      <c r="E6" s="8">
        <v>95520</v>
      </c>
      <c r="F6" s="8">
        <v>100875</v>
      </c>
      <c r="G6" s="8">
        <v>96030</v>
      </c>
      <c r="H6" s="8">
        <v>117959</v>
      </c>
      <c r="I6" s="8">
        <v>127028</v>
      </c>
      <c r="J6" s="8">
        <v>140385</v>
      </c>
      <c r="K6" s="8">
        <v>136409</v>
      </c>
      <c r="L6" s="8">
        <v>149833</v>
      </c>
      <c r="M6" s="8">
        <v>157169</v>
      </c>
      <c r="N6" s="8">
        <v>152430</v>
      </c>
      <c r="O6" s="8">
        <v>156192</v>
      </c>
      <c r="P6" s="8">
        <v>178615</v>
      </c>
      <c r="Q6" s="8">
        <v>200959</v>
      </c>
    </row>
    <row r="7" spans="1:17" ht="57.6" x14ac:dyDescent="0.55000000000000004">
      <c r="A7" s="7" t="s">
        <v>22</v>
      </c>
      <c r="B7" s="7" t="s">
        <v>23</v>
      </c>
      <c r="C7" s="15">
        <v>85358</v>
      </c>
      <c r="D7" s="15">
        <v>76756</v>
      </c>
      <c r="E7" s="8">
        <v>79222</v>
      </c>
      <c r="F7" s="8">
        <v>81509</v>
      </c>
      <c r="G7" s="8">
        <v>83913</v>
      </c>
      <c r="H7" s="8">
        <v>93940</v>
      </c>
      <c r="I7" s="8">
        <v>99838</v>
      </c>
      <c r="J7" s="8">
        <v>104683</v>
      </c>
      <c r="K7" s="8">
        <v>99319</v>
      </c>
      <c r="L7" s="8">
        <v>107011</v>
      </c>
      <c r="M7" s="8">
        <v>112688</v>
      </c>
      <c r="N7" s="8">
        <v>110584</v>
      </c>
      <c r="O7" s="8">
        <v>106450</v>
      </c>
      <c r="P7" s="8">
        <v>114809</v>
      </c>
      <c r="Q7" s="8">
        <v>132739</v>
      </c>
    </row>
    <row r="8" spans="1:17" s="17" customFormat="1" x14ac:dyDescent="0.55000000000000004">
      <c r="A8" s="81" t="s">
        <v>24</v>
      </c>
      <c r="B8" s="81" t="s">
        <v>25</v>
      </c>
      <c r="C8" s="82">
        <v>19613</v>
      </c>
      <c r="D8" s="82">
        <v>10294</v>
      </c>
      <c r="E8" s="82">
        <v>16297</v>
      </c>
      <c r="F8" s="82">
        <v>19365</v>
      </c>
      <c r="G8" s="82">
        <v>12116</v>
      </c>
      <c r="H8" s="82">
        <v>24018</v>
      </c>
      <c r="I8" s="82">
        <v>27189</v>
      </c>
      <c r="J8" s="82">
        <v>35701</v>
      </c>
      <c r="K8" s="82">
        <v>37089</v>
      </c>
      <c r="L8" s="82">
        <v>42822</v>
      </c>
      <c r="M8" s="82">
        <v>44480</v>
      </c>
      <c r="N8" s="82">
        <v>41845</v>
      </c>
      <c r="O8" s="82">
        <v>49742</v>
      </c>
      <c r="P8" s="82">
        <v>63806</v>
      </c>
      <c r="Q8" s="82">
        <v>68219</v>
      </c>
    </row>
    <row r="9" spans="1:17" x14ac:dyDescent="0.55000000000000004">
      <c r="A9" s="7" t="s">
        <v>336</v>
      </c>
      <c r="B9" s="7" t="s">
        <v>337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x14ac:dyDescent="0.55000000000000004">
      <c r="A10" s="7" t="s">
        <v>173</v>
      </c>
      <c r="B10" s="7" t="s">
        <v>338</v>
      </c>
      <c r="C10" s="16">
        <v>218</v>
      </c>
      <c r="D10" s="16">
        <v>106</v>
      </c>
      <c r="E10" s="8">
        <v>144</v>
      </c>
      <c r="F10" s="8">
        <v>171</v>
      </c>
      <c r="G10" s="8">
        <v>158</v>
      </c>
      <c r="H10" s="8">
        <v>194</v>
      </c>
      <c r="I10" s="8">
        <v>198</v>
      </c>
      <c r="J10" s="8">
        <v>197</v>
      </c>
      <c r="K10" s="8">
        <v>224</v>
      </c>
      <c r="L10" s="8">
        <v>241</v>
      </c>
      <c r="M10" s="8">
        <v>245</v>
      </c>
      <c r="N10" s="8">
        <v>284</v>
      </c>
      <c r="O10" s="8">
        <v>214</v>
      </c>
      <c r="P10" s="8">
        <v>287</v>
      </c>
      <c r="Q10" s="8">
        <v>562</v>
      </c>
    </row>
    <row r="11" spans="1:17" x14ac:dyDescent="0.55000000000000004">
      <c r="A11" s="7" t="s">
        <v>339</v>
      </c>
      <c r="B11" s="7" t="s">
        <v>340</v>
      </c>
      <c r="C11" s="15">
        <v>178</v>
      </c>
      <c r="D11" s="15">
        <v>109</v>
      </c>
      <c r="E11" s="8">
        <v>137</v>
      </c>
      <c r="F11" s="8">
        <v>145</v>
      </c>
      <c r="G11" s="8">
        <v>149</v>
      </c>
      <c r="H11" s="8">
        <v>175</v>
      </c>
      <c r="I11" s="8">
        <v>188</v>
      </c>
      <c r="J11" s="8">
        <v>199</v>
      </c>
      <c r="K11" s="8">
        <v>211</v>
      </c>
      <c r="L11" s="8">
        <v>346</v>
      </c>
      <c r="M11" s="8">
        <v>277</v>
      </c>
      <c r="N11" s="8">
        <v>1088</v>
      </c>
      <c r="O11" s="8">
        <v>337</v>
      </c>
      <c r="P11" s="8">
        <v>228</v>
      </c>
      <c r="Q11" s="8">
        <v>242</v>
      </c>
    </row>
    <row r="12" spans="1:17" ht="38.4" x14ac:dyDescent="0.55000000000000004">
      <c r="A12" s="7" t="s">
        <v>341</v>
      </c>
      <c r="B12" s="7" t="s">
        <v>342</v>
      </c>
      <c r="C12" s="15">
        <v>295</v>
      </c>
      <c r="D12" s="15">
        <v>365</v>
      </c>
      <c r="E12" s="8">
        <v>328</v>
      </c>
      <c r="F12" s="8">
        <v>352</v>
      </c>
      <c r="G12" s="8">
        <v>422</v>
      </c>
      <c r="H12" s="8">
        <v>239</v>
      </c>
      <c r="I12" s="8">
        <v>304</v>
      </c>
      <c r="J12" s="8">
        <v>242</v>
      </c>
      <c r="K12" s="8">
        <v>228</v>
      </c>
      <c r="L12" s="8">
        <v>329</v>
      </c>
      <c r="M12" s="8">
        <v>602</v>
      </c>
      <c r="N12" s="8">
        <v>379</v>
      </c>
      <c r="O12" s="8">
        <v>278</v>
      </c>
      <c r="P12" s="8">
        <v>261</v>
      </c>
      <c r="Q12" s="8">
        <v>260</v>
      </c>
    </row>
    <row r="13" spans="1:17" x14ac:dyDescent="0.55000000000000004">
      <c r="A13" s="7" t="s">
        <v>343</v>
      </c>
      <c r="B13" s="7" t="s">
        <v>344</v>
      </c>
      <c r="C13" s="15">
        <v>160</v>
      </c>
      <c r="D13" s="15">
        <v>187</v>
      </c>
      <c r="E13" s="8">
        <v>169</v>
      </c>
      <c r="F13" s="8">
        <v>118</v>
      </c>
      <c r="G13" s="8">
        <v>91</v>
      </c>
      <c r="H13" s="8">
        <v>89</v>
      </c>
      <c r="I13" s="8">
        <v>88</v>
      </c>
      <c r="J13" s="8">
        <v>83</v>
      </c>
      <c r="K13" s="8">
        <v>116</v>
      </c>
      <c r="L13" s="8">
        <v>121</v>
      </c>
      <c r="M13" s="15" t="s">
        <v>345</v>
      </c>
      <c r="N13" s="15" t="s">
        <v>345</v>
      </c>
      <c r="O13" s="15" t="s">
        <v>345</v>
      </c>
      <c r="P13" s="15" t="s">
        <v>107</v>
      </c>
      <c r="Q13" s="15" t="s">
        <v>107</v>
      </c>
    </row>
    <row r="14" spans="1:17" ht="38.4" x14ac:dyDescent="0.55000000000000004">
      <c r="A14" s="7" t="s">
        <v>346</v>
      </c>
      <c r="B14" s="7" t="s">
        <v>347</v>
      </c>
      <c r="C14" s="15" t="s">
        <v>345</v>
      </c>
      <c r="D14" s="15" t="s">
        <v>345</v>
      </c>
      <c r="E14" s="15" t="s">
        <v>345</v>
      </c>
      <c r="F14" s="15" t="s">
        <v>345</v>
      </c>
      <c r="G14" s="8">
        <v>567</v>
      </c>
      <c r="H14" s="8">
        <v>552</v>
      </c>
      <c r="I14" s="8">
        <v>673</v>
      </c>
      <c r="J14" s="15" t="s">
        <v>345</v>
      </c>
      <c r="K14" s="15" t="s">
        <v>345</v>
      </c>
      <c r="L14" s="15" t="s">
        <v>345</v>
      </c>
      <c r="M14" s="15">
        <v>62</v>
      </c>
      <c r="N14" s="15" t="s">
        <v>345</v>
      </c>
      <c r="O14" s="15" t="s">
        <v>345</v>
      </c>
      <c r="P14" s="15">
        <v>1139</v>
      </c>
      <c r="Q14" s="15">
        <v>1295</v>
      </c>
    </row>
    <row r="15" spans="1:17" x14ac:dyDescent="0.55000000000000004">
      <c r="A15" s="7" t="s">
        <v>348</v>
      </c>
      <c r="B15" s="7" t="s">
        <v>349</v>
      </c>
      <c r="C15" s="15" t="s">
        <v>345</v>
      </c>
      <c r="D15" s="15" t="s">
        <v>345</v>
      </c>
      <c r="E15" s="8">
        <v>315</v>
      </c>
      <c r="F15" s="8">
        <v>434</v>
      </c>
      <c r="G15" s="8">
        <v>294</v>
      </c>
      <c r="H15" s="8">
        <v>410</v>
      </c>
      <c r="I15" s="8">
        <v>423</v>
      </c>
      <c r="J15" s="8">
        <v>419</v>
      </c>
      <c r="K15" s="8">
        <v>493</v>
      </c>
      <c r="L15" s="8">
        <v>395</v>
      </c>
      <c r="M15" s="8">
        <v>367</v>
      </c>
      <c r="N15" s="8">
        <v>826</v>
      </c>
      <c r="O15" s="8">
        <v>853</v>
      </c>
      <c r="P15" s="8">
        <v>1058</v>
      </c>
      <c r="Q15" s="8">
        <v>506</v>
      </c>
    </row>
    <row r="16" spans="1:17" x14ac:dyDescent="0.55000000000000004">
      <c r="A16" s="7" t="s">
        <v>251</v>
      </c>
      <c r="B16" s="7" t="s">
        <v>75</v>
      </c>
      <c r="C16" s="15">
        <v>749</v>
      </c>
      <c r="D16" s="15">
        <v>867</v>
      </c>
      <c r="E16" s="8">
        <v>896</v>
      </c>
      <c r="F16" s="8">
        <v>646</v>
      </c>
      <c r="G16" s="8">
        <v>857</v>
      </c>
      <c r="H16" s="8">
        <v>930</v>
      </c>
      <c r="I16" s="8">
        <v>816</v>
      </c>
      <c r="J16" s="8">
        <v>697</v>
      </c>
      <c r="K16" s="8">
        <v>538</v>
      </c>
      <c r="L16" s="8">
        <v>476</v>
      </c>
      <c r="M16" s="8">
        <v>846</v>
      </c>
      <c r="N16" s="8">
        <v>637</v>
      </c>
      <c r="O16" s="8">
        <v>744</v>
      </c>
      <c r="P16" s="8">
        <v>689</v>
      </c>
      <c r="Q16" s="8">
        <v>773</v>
      </c>
    </row>
    <row r="17" spans="1:19" x14ac:dyDescent="0.55000000000000004">
      <c r="A17" s="84" t="s">
        <v>350</v>
      </c>
      <c r="B17" s="84" t="s">
        <v>351</v>
      </c>
      <c r="C17" s="85">
        <v>1601</v>
      </c>
      <c r="D17" s="85">
        <v>1636</v>
      </c>
      <c r="E17" s="98">
        <v>1992</v>
      </c>
      <c r="F17" s="98">
        <v>1869</v>
      </c>
      <c r="G17" s="98">
        <v>2541</v>
      </c>
      <c r="H17" s="98">
        <v>2592</v>
      </c>
      <c r="I17" s="98">
        <v>2692</v>
      </c>
      <c r="J17" s="98">
        <v>1839</v>
      </c>
      <c r="K17" s="98">
        <v>1812</v>
      </c>
      <c r="L17" s="98">
        <v>1909</v>
      </c>
      <c r="M17" s="98">
        <v>2403</v>
      </c>
      <c r="N17" s="98">
        <v>3217</v>
      </c>
      <c r="O17" s="98">
        <v>2429</v>
      </c>
      <c r="P17" s="98">
        <v>3665</v>
      </c>
      <c r="Q17" s="98">
        <v>3640</v>
      </c>
    </row>
    <row r="18" spans="1:19" x14ac:dyDescent="0.55000000000000004">
      <c r="A18" s="7" t="s">
        <v>352</v>
      </c>
      <c r="B18" s="7" t="s">
        <v>353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9" x14ac:dyDescent="0.55000000000000004">
      <c r="A19" s="7" t="s">
        <v>354</v>
      </c>
      <c r="B19" s="7" t="s">
        <v>355</v>
      </c>
      <c r="C19" s="15">
        <v>523</v>
      </c>
      <c r="D19" s="15">
        <v>612</v>
      </c>
      <c r="E19" s="8">
        <v>451</v>
      </c>
      <c r="F19" s="8">
        <v>426</v>
      </c>
      <c r="G19" s="8">
        <v>355</v>
      </c>
      <c r="H19" s="8">
        <v>389</v>
      </c>
      <c r="I19" s="8">
        <v>224</v>
      </c>
      <c r="J19" s="8">
        <v>182</v>
      </c>
      <c r="K19" s="8">
        <v>138</v>
      </c>
      <c r="L19" s="8">
        <v>139</v>
      </c>
      <c r="M19" s="8">
        <v>119</v>
      </c>
      <c r="N19" s="8">
        <v>91</v>
      </c>
      <c r="O19" s="8">
        <v>180</v>
      </c>
      <c r="P19" s="8">
        <v>188</v>
      </c>
      <c r="Q19" s="8">
        <v>281</v>
      </c>
    </row>
    <row r="20" spans="1:19" x14ac:dyDescent="0.55000000000000004">
      <c r="A20" s="7" t="s">
        <v>356</v>
      </c>
      <c r="B20" s="7" t="s">
        <v>357</v>
      </c>
      <c r="C20" s="15">
        <v>1021</v>
      </c>
      <c r="D20" s="15">
        <v>274</v>
      </c>
      <c r="E20" s="8">
        <v>881</v>
      </c>
      <c r="F20" s="8">
        <v>478</v>
      </c>
      <c r="G20" s="15" t="s">
        <v>345</v>
      </c>
      <c r="H20" s="15" t="s">
        <v>345</v>
      </c>
      <c r="I20" s="15" t="s">
        <v>345</v>
      </c>
      <c r="J20" s="8">
        <v>1045</v>
      </c>
      <c r="K20" s="8">
        <v>72</v>
      </c>
      <c r="L20" s="8">
        <v>1271</v>
      </c>
      <c r="M20" s="15" t="s">
        <v>345</v>
      </c>
      <c r="N20" s="8">
        <v>1157</v>
      </c>
      <c r="O20" s="8">
        <v>211</v>
      </c>
      <c r="P20" s="8" t="s">
        <v>107</v>
      </c>
      <c r="Q20" s="8" t="s">
        <v>107</v>
      </c>
    </row>
    <row r="21" spans="1:19" x14ac:dyDescent="0.55000000000000004">
      <c r="A21" s="7" t="s">
        <v>358</v>
      </c>
      <c r="B21" s="7" t="s">
        <v>359</v>
      </c>
      <c r="C21" s="15"/>
      <c r="D21" s="15"/>
      <c r="E21" s="15" t="s">
        <v>345</v>
      </c>
      <c r="F21" s="15" t="s">
        <v>345</v>
      </c>
      <c r="G21" s="15" t="s">
        <v>345</v>
      </c>
      <c r="H21" s="15" t="s">
        <v>345</v>
      </c>
      <c r="I21" s="15" t="s">
        <v>345</v>
      </c>
      <c r="J21" s="15" t="s">
        <v>345</v>
      </c>
      <c r="K21" s="15" t="s">
        <v>345</v>
      </c>
      <c r="L21" s="15" t="s">
        <v>345</v>
      </c>
      <c r="M21" s="15" t="s">
        <v>345</v>
      </c>
      <c r="N21" s="8">
        <v>303</v>
      </c>
      <c r="O21" s="8">
        <v>2438</v>
      </c>
      <c r="P21" s="8">
        <v>1063</v>
      </c>
      <c r="Q21" s="8">
        <v>96</v>
      </c>
    </row>
    <row r="22" spans="1:19" x14ac:dyDescent="0.55000000000000004">
      <c r="A22" s="7" t="s">
        <v>74</v>
      </c>
      <c r="B22" s="7" t="s">
        <v>75</v>
      </c>
      <c r="C22" s="15">
        <v>1937</v>
      </c>
      <c r="D22" s="15">
        <v>1228</v>
      </c>
      <c r="E22" s="99">
        <v>1678</v>
      </c>
      <c r="F22" s="99">
        <v>1678</v>
      </c>
      <c r="G22" s="99">
        <v>830</v>
      </c>
      <c r="H22" s="99">
        <v>1416</v>
      </c>
      <c r="I22" s="99">
        <v>1279</v>
      </c>
      <c r="J22" s="99">
        <v>1472</v>
      </c>
      <c r="K22" s="99">
        <v>1651</v>
      </c>
      <c r="L22" s="99">
        <v>1449</v>
      </c>
      <c r="M22" s="99">
        <f>M23-M19</f>
        <v>1302</v>
      </c>
      <c r="N22" s="99">
        <v>841</v>
      </c>
      <c r="O22" s="99">
        <v>962</v>
      </c>
      <c r="P22" s="8">
        <v>642</v>
      </c>
      <c r="Q22" s="8">
        <v>600</v>
      </c>
    </row>
    <row r="23" spans="1:19" x14ac:dyDescent="0.55000000000000004">
      <c r="A23" s="86" t="s">
        <v>360</v>
      </c>
      <c r="B23" s="86" t="s">
        <v>361</v>
      </c>
      <c r="C23" s="87">
        <v>3482</v>
      </c>
      <c r="D23" s="87">
        <v>2115</v>
      </c>
      <c r="E23" s="8">
        <v>3011</v>
      </c>
      <c r="F23" s="8">
        <v>2583</v>
      </c>
      <c r="G23" s="8">
        <v>1186</v>
      </c>
      <c r="H23" s="8">
        <v>1806</v>
      </c>
      <c r="I23" s="8">
        <v>1504</v>
      </c>
      <c r="J23" s="8">
        <v>2700</v>
      </c>
      <c r="K23" s="8">
        <v>1862</v>
      </c>
      <c r="L23" s="8">
        <v>2860</v>
      </c>
      <c r="M23" s="8">
        <v>1421</v>
      </c>
      <c r="N23" s="8">
        <v>2393</v>
      </c>
      <c r="O23" s="8">
        <v>3793</v>
      </c>
      <c r="P23" s="113">
        <v>1894</v>
      </c>
      <c r="Q23" s="113">
        <v>978</v>
      </c>
    </row>
    <row r="24" spans="1:19" s="17" customFormat="1" x14ac:dyDescent="0.55000000000000004">
      <c r="A24" s="81" t="s">
        <v>26</v>
      </c>
      <c r="B24" s="81" t="s">
        <v>27</v>
      </c>
      <c r="C24" s="82">
        <v>17731</v>
      </c>
      <c r="D24" s="82">
        <v>9816</v>
      </c>
      <c r="E24" s="82">
        <v>15279</v>
      </c>
      <c r="F24" s="82">
        <v>18650</v>
      </c>
      <c r="G24" s="82">
        <v>13472</v>
      </c>
      <c r="H24" s="82">
        <v>24804</v>
      </c>
      <c r="I24" s="82">
        <v>28377</v>
      </c>
      <c r="J24" s="82">
        <v>34840</v>
      </c>
      <c r="K24" s="82">
        <v>37039</v>
      </c>
      <c r="L24" s="83">
        <v>41871</v>
      </c>
      <c r="M24" s="83">
        <v>45462</v>
      </c>
      <c r="N24" s="83">
        <v>42669</v>
      </c>
      <c r="O24" s="83">
        <v>48378</v>
      </c>
      <c r="P24" s="83">
        <v>65577</v>
      </c>
      <c r="Q24" s="83">
        <v>70882</v>
      </c>
      <c r="R24" s="122"/>
      <c r="S24" s="122"/>
    </row>
    <row r="25" spans="1:19" x14ac:dyDescent="0.55000000000000004">
      <c r="A25" s="7" t="s">
        <v>362</v>
      </c>
      <c r="B25" s="7" t="s">
        <v>363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9" ht="38.4" x14ac:dyDescent="0.55000000000000004">
      <c r="A26" s="7" t="s">
        <v>364</v>
      </c>
      <c r="B26" s="7" t="s">
        <v>365</v>
      </c>
      <c r="C26" s="15"/>
      <c r="D26" s="15"/>
      <c r="E26" s="15" t="s">
        <v>345</v>
      </c>
      <c r="F26" s="15" t="s">
        <v>345</v>
      </c>
      <c r="G26" s="15" t="s">
        <v>345</v>
      </c>
      <c r="H26" s="15" t="s">
        <v>345</v>
      </c>
      <c r="I26" s="15" t="s">
        <v>345</v>
      </c>
      <c r="J26" s="15" t="s">
        <v>345</v>
      </c>
      <c r="K26" s="15" t="s">
        <v>345</v>
      </c>
      <c r="L26" s="15" t="s">
        <v>345</v>
      </c>
      <c r="M26" s="15" t="s">
        <v>345</v>
      </c>
      <c r="N26" s="15" t="s">
        <v>345</v>
      </c>
      <c r="O26" s="8">
        <v>1463</v>
      </c>
      <c r="P26" s="8">
        <v>812</v>
      </c>
      <c r="Q26" s="15" t="s">
        <v>345</v>
      </c>
    </row>
    <row r="27" spans="1:19" ht="57.6" x14ac:dyDescent="0.55000000000000004">
      <c r="A27" s="7" t="s">
        <v>366</v>
      </c>
      <c r="B27" s="7" t="s">
        <v>367</v>
      </c>
      <c r="C27" s="15">
        <v>25</v>
      </c>
      <c r="D27" s="15">
        <v>19</v>
      </c>
      <c r="E27" s="8">
        <v>10</v>
      </c>
      <c r="F27" s="8">
        <v>20</v>
      </c>
      <c r="G27" s="8">
        <v>25</v>
      </c>
      <c r="H27" s="8">
        <v>8735</v>
      </c>
      <c r="I27" s="8">
        <v>34</v>
      </c>
      <c r="J27" s="8">
        <v>37</v>
      </c>
      <c r="K27" s="8">
        <v>32</v>
      </c>
      <c r="L27" s="8">
        <v>157</v>
      </c>
      <c r="M27" s="8">
        <v>56</v>
      </c>
      <c r="N27" s="8">
        <v>546</v>
      </c>
      <c r="O27" s="8">
        <v>71</v>
      </c>
      <c r="P27" s="8">
        <v>170</v>
      </c>
      <c r="Q27" s="8">
        <v>79</v>
      </c>
    </row>
    <row r="28" spans="1:19" ht="76.8" x14ac:dyDescent="0.55000000000000004">
      <c r="A28" s="7" t="s">
        <v>368</v>
      </c>
      <c r="B28" s="7" t="s">
        <v>369</v>
      </c>
      <c r="C28" s="15">
        <v>1450</v>
      </c>
      <c r="D28" s="15" t="s">
        <v>345</v>
      </c>
      <c r="E28" s="15" t="s">
        <v>345</v>
      </c>
      <c r="F28" s="15" t="s">
        <v>345</v>
      </c>
      <c r="G28" s="15" t="s">
        <v>345</v>
      </c>
      <c r="H28" s="8">
        <v>3012</v>
      </c>
      <c r="I28" s="15" t="s">
        <v>345</v>
      </c>
      <c r="J28" s="15" t="s">
        <v>345</v>
      </c>
      <c r="K28" s="15" t="s">
        <v>345</v>
      </c>
      <c r="L28" s="15" t="s">
        <v>345</v>
      </c>
      <c r="M28" s="15" t="s">
        <v>345</v>
      </c>
      <c r="N28" s="15" t="s">
        <v>345</v>
      </c>
      <c r="O28" s="15" t="s">
        <v>345</v>
      </c>
      <c r="P28" s="15" t="s">
        <v>107</v>
      </c>
      <c r="Q28" s="15" t="s">
        <v>107</v>
      </c>
    </row>
    <row r="29" spans="1:19" ht="38.4" x14ac:dyDescent="0.55000000000000004">
      <c r="A29" s="7" t="s">
        <v>370</v>
      </c>
      <c r="B29" s="7" t="s">
        <v>371</v>
      </c>
      <c r="C29" s="15">
        <v>13</v>
      </c>
      <c r="D29" s="15">
        <v>60</v>
      </c>
      <c r="E29" s="15" t="s">
        <v>345</v>
      </c>
      <c r="F29" s="15" t="s">
        <v>372</v>
      </c>
      <c r="G29" s="8">
        <v>5</v>
      </c>
      <c r="H29" s="8">
        <v>115</v>
      </c>
      <c r="I29" s="8">
        <v>9</v>
      </c>
      <c r="J29" s="15" t="s">
        <v>345</v>
      </c>
      <c r="K29" s="15" t="s">
        <v>345</v>
      </c>
      <c r="L29" s="15" t="s">
        <v>345</v>
      </c>
      <c r="M29" s="8">
        <v>177</v>
      </c>
      <c r="N29" s="8">
        <v>96</v>
      </c>
      <c r="O29" s="8">
        <v>338</v>
      </c>
      <c r="P29" s="8">
        <v>146</v>
      </c>
      <c r="Q29" s="8">
        <v>103</v>
      </c>
    </row>
    <row r="30" spans="1:19" ht="38.4" x14ac:dyDescent="0.55000000000000004">
      <c r="A30" s="7" t="s">
        <v>373</v>
      </c>
      <c r="B30" s="7" t="s">
        <v>374</v>
      </c>
      <c r="C30" s="15"/>
      <c r="D30" s="15"/>
      <c r="E30" s="15"/>
      <c r="F30" s="15" t="s">
        <v>345</v>
      </c>
      <c r="G30" s="8" t="s">
        <v>345</v>
      </c>
      <c r="H30" s="8" t="s">
        <v>345</v>
      </c>
      <c r="I30" s="8" t="s">
        <v>345</v>
      </c>
      <c r="J30" s="15" t="s">
        <v>345</v>
      </c>
      <c r="K30" s="15" t="s">
        <v>345</v>
      </c>
      <c r="L30" s="15" t="s">
        <v>345</v>
      </c>
      <c r="M30" s="8" t="s">
        <v>345</v>
      </c>
      <c r="N30" s="8" t="s">
        <v>345</v>
      </c>
      <c r="O30" s="8" t="s">
        <v>345</v>
      </c>
      <c r="P30" s="8">
        <v>2</v>
      </c>
      <c r="Q30" s="15" t="s">
        <v>345</v>
      </c>
    </row>
    <row r="31" spans="1:19" ht="38.4" x14ac:dyDescent="0.55000000000000004">
      <c r="A31" s="30" t="s">
        <v>375</v>
      </c>
      <c r="B31" s="30" t="s">
        <v>376</v>
      </c>
      <c r="C31" s="24">
        <v>1489</v>
      </c>
      <c r="D31" s="24">
        <v>79</v>
      </c>
      <c r="E31" s="22">
        <v>10</v>
      </c>
      <c r="F31" s="22">
        <v>20</v>
      </c>
      <c r="G31" s="22">
        <v>31</v>
      </c>
      <c r="H31" s="22">
        <v>11862</v>
      </c>
      <c r="I31" s="22">
        <v>44</v>
      </c>
      <c r="J31" s="22">
        <v>37</v>
      </c>
      <c r="K31" s="22">
        <v>32</v>
      </c>
      <c r="L31" s="22">
        <v>157</v>
      </c>
      <c r="M31" s="22">
        <v>234</v>
      </c>
      <c r="N31" s="22">
        <v>642</v>
      </c>
      <c r="O31" s="22">
        <v>1874</v>
      </c>
      <c r="P31" s="22">
        <v>1133</v>
      </c>
      <c r="Q31" s="22">
        <v>1083</v>
      </c>
    </row>
    <row r="32" spans="1:19" x14ac:dyDescent="0.55000000000000004">
      <c r="A32" s="34" t="s">
        <v>377</v>
      </c>
      <c r="B32" s="34" t="s">
        <v>378</v>
      </c>
      <c r="C32" s="26"/>
      <c r="D32" s="2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38.4" x14ac:dyDescent="0.55000000000000004">
      <c r="A33" s="34" t="s">
        <v>379</v>
      </c>
      <c r="B33" s="120" t="s">
        <v>553</v>
      </c>
      <c r="C33" s="26"/>
      <c r="D33" s="26"/>
      <c r="E33" s="15"/>
      <c r="F33" s="15" t="s">
        <v>69</v>
      </c>
      <c r="G33" s="15" t="s">
        <v>69</v>
      </c>
      <c r="H33" s="15" t="s">
        <v>69</v>
      </c>
      <c r="I33" s="15" t="s">
        <v>69</v>
      </c>
      <c r="J33" s="15" t="s">
        <v>69</v>
      </c>
      <c r="K33" s="15" t="s">
        <v>69</v>
      </c>
      <c r="L33" s="15" t="s">
        <v>69</v>
      </c>
      <c r="M33" s="15" t="s">
        <v>69</v>
      </c>
      <c r="N33" s="15" t="s">
        <v>69</v>
      </c>
      <c r="O33" s="15" t="s">
        <v>69</v>
      </c>
      <c r="P33" s="15" t="s">
        <v>69</v>
      </c>
      <c r="Q33" s="15">
        <v>613</v>
      </c>
    </row>
    <row r="34" spans="1:17" ht="38.4" x14ac:dyDescent="0.55000000000000004">
      <c r="A34" s="34" t="s">
        <v>380</v>
      </c>
      <c r="B34" s="120" t="s">
        <v>554</v>
      </c>
      <c r="C34" s="26"/>
      <c r="D34" s="26"/>
      <c r="E34" s="15"/>
      <c r="F34" s="15" t="s">
        <v>69</v>
      </c>
      <c r="G34" s="15" t="s">
        <v>69</v>
      </c>
      <c r="H34" s="15" t="s">
        <v>69</v>
      </c>
      <c r="I34" s="15" t="s">
        <v>69</v>
      </c>
      <c r="J34" s="15" t="s">
        <v>69</v>
      </c>
      <c r="K34" s="15" t="s">
        <v>69</v>
      </c>
      <c r="L34" s="15" t="s">
        <v>69</v>
      </c>
      <c r="M34" s="15" t="s">
        <v>69</v>
      </c>
      <c r="N34" s="15" t="s">
        <v>69</v>
      </c>
      <c r="O34" s="15" t="s">
        <v>69</v>
      </c>
      <c r="P34" s="15" t="s">
        <v>69</v>
      </c>
      <c r="Q34" s="15">
        <v>351</v>
      </c>
    </row>
    <row r="35" spans="1:17" s="23" customFormat="1" x14ac:dyDescent="0.55000000000000004">
      <c r="A35" s="115" t="s">
        <v>381</v>
      </c>
      <c r="B35" s="115" t="s">
        <v>382</v>
      </c>
      <c r="C35" s="26"/>
      <c r="D35" s="26"/>
      <c r="E35" s="15"/>
      <c r="F35" s="15" t="s">
        <v>69</v>
      </c>
      <c r="G35" s="15" t="s">
        <v>107</v>
      </c>
      <c r="H35" s="15" t="s">
        <v>107</v>
      </c>
      <c r="I35" s="15" t="s">
        <v>107</v>
      </c>
      <c r="J35" s="15" t="s">
        <v>107</v>
      </c>
      <c r="K35" s="15" t="s">
        <v>107</v>
      </c>
      <c r="L35" s="15" t="s">
        <v>107</v>
      </c>
      <c r="M35" s="15" t="s">
        <v>107</v>
      </c>
      <c r="N35" s="15" t="s">
        <v>107</v>
      </c>
      <c r="O35" s="15" t="s">
        <v>107</v>
      </c>
      <c r="P35" s="9">
        <v>549</v>
      </c>
      <c r="Q35" s="15" t="s">
        <v>107</v>
      </c>
    </row>
    <row r="36" spans="1:17" x14ac:dyDescent="0.55000000000000004">
      <c r="A36" s="34" t="s">
        <v>383</v>
      </c>
      <c r="B36" s="34" t="s">
        <v>384</v>
      </c>
      <c r="C36" s="26" t="s">
        <v>345</v>
      </c>
      <c r="D36" s="26" t="s">
        <v>345</v>
      </c>
      <c r="E36" s="15" t="s">
        <v>345</v>
      </c>
      <c r="F36" s="15" t="s">
        <v>345</v>
      </c>
      <c r="G36" s="8">
        <v>1009</v>
      </c>
      <c r="H36" s="8">
        <v>263</v>
      </c>
      <c r="I36" s="15" t="s">
        <v>345</v>
      </c>
      <c r="J36" s="15" t="s">
        <v>345</v>
      </c>
      <c r="K36" s="8">
        <v>780</v>
      </c>
      <c r="L36" s="15" t="s">
        <v>345</v>
      </c>
      <c r="M36" s="8">
        <v>195</v>
      </c>
      <c r="N36" s="15" t="s">
        <v>345</v>
      </c>
      <c r="O36" s="8">
        <v>148</v>
      </c>
      <c r="P36" s="8" t="s">
        <v>107</v>
      </c>
      <c r="Q36" s="8" t="s">
        <v>107</v>
      </c>
    </row>
    <row r="37" spans="1:17" ht="57.6" x14ac:dyDescent="0.55000000000000004">
      <c r="A37" s="34" t="s">
        <v>385</v>
      </c>
      <c r="B37" s="34" t="s">
        <v>386</v>
      </c>
      <c r="C37" s="26">
        <v>270</v>
      </c>
      <c r="D37" s="26">
        <v>253</v>
      </c>
      <c r="E37" s="8">
        <v>404</v>
      </c>
      <c r="F37" s="8">
        <v>420</v>
      </c>
      <c r="G37" s="8">
        <v>119</v>
      </c>
      <c r="H37" s="8">
        <v>172</v>
      </c>
      <c r="I37" s="8">
        <v>171</v>
      </c>
      <c r="J37" s="8">
        <v>209</v>
      </c>
      <c r="K37" s="8">
        <v>176</v>
      </c>
      <c r="L37" s="8">
        <v>187</v>
      </c>
      <c r="M37" s="8">
        <v>423</v>
      </c>
      <c r="N37" s="8">
        <v>135</v>
      </c>
      <c r="O37" s="8">
        <v>225</v>
      </c>
      <c r="P37" s="8">
        <v>200</v>
      </c>
      <c r="Q37" s="8">
        <v>166</v>
      </c>
    </row>
    <row r="38" spans="1:17" ht="38.4" x14ac:dyDescent="0.55000000000000004">
      <c r="A38" s="34" t="s">
        <v>387</v>
      </c>
      <c r="B38" s="34" t="s">
        <v>388</v>
      </c>
      <c r="C38" s="26" t="s">
        <v>345</v>
      </c>
      <c r="D38" s="26">
        <v>40</v>
      </c>
      <c r="E38" s="15" t="s">
        <v>345</v>
      </c>
      <c r="F38" s="15" t="s">
        <v>345</v>
      </c>
      <c r="G38" s="15" t="s">
        <v>345</v>
      </c>
      <c r="H38" s="15" t="s">
        <v>345</v>
      </c>
      <c r="I38" s="15" t="s">
        <v>345</v>
      </c>
      <c r="J38" s="15" t="s">
        <v>345</v>
      </c>
      <c r="K38" s="15" t="s">
        <v>345</v>
      </c>
      <c r="L38" s="15" t="s">
        <v>345</v>
      </c>
      <c r="M38" s="8">
        <v>225</v>
      </c>
      <c r="N38" s="15" t="s">
        <v>345</v>
      </c>
      <c r="O38" s="15" t="s">
        <v>345</v>
      </c>
      <c r="P38" s="15" t="s">
        <v>107</v>
      </c>
      <c r="Q38" s="15" t="s">
        <v>107</v>
      </c>
    </row>
    <row r="39" spans="1:17" ht="38.4" x14ac:dyDescent="0.55000000000000004">
      <c r="A39" s="34" t="s">
        <v>389</v>
      </c>
      <c r="B39" s="34" t="s">
        <v>390</v>
      </c>
      <c r="C39" s="26">
        <v>1320</v>
      </c>
      <c r="D39" s="26">
        <v>12</v>
      </c>
      <c r="E39" s="8">
        <v>92</v>
      </c>
      <c r="F39" s="8">
        <v>158</v>
      </c>
      <c r="G39" s="8">
        <v>156</v>
      </c>
      <c r="H39" s="8">
        <v>118</v>
      </c>
      <c r="I39" s="8">
        <v>1</v>
      </c>
      <c r="J39" s="8">
        <v>273</v>
      </c>
      <c r="K39" s="8">
        <v>1</v>
      </c>
      <c r="L39" s="8">
        <v>66</v>
      </c>
      <c r="M39" s="8">
        <v>198</v>
      </c>
      <c r="N39" s="8">
        <v>62</v>
      </c>
      <c r="O39" s="8">
        <v>61</v>
      </c>
      <c r="P39" s="8">
        <v>13</v>
      </c>
      <c r="Q39" s="8">
        <v>2</v>
      </c>
    </row>
    <row r="40" spans="1:17" ht="38.4" x14ac:dyDescent="0.55000000000000004">
      <c r="A40" s="34" t="s">
        <v>391</v>
      </c>
      <c r="B40" s="34" t="s">
        <v>285</v>
      </c>
      <c r="C40" s="26" t="s">
        <v>345</v>
      </c>
      <c r="D40" s="26" t="s">
        <v>345</v>
      </c>
      <c r="E40" s="15" t="s">
        <v>345</v>
      </c>
      <c r="F40" s="15" t="s">
        <v>345</v>
      </c>
      <c r="G40" s="15" t="s">
        <v>345</v>
      </c>
      <c r="H40" s="15" t="s">
        <v>345</v>
      </c>
      <c r="I40" s="15" t="s">
        <v>345</v>
      </c>
      <c r="J40" s="8">
        <v>374</v>
      </c>
      <c r="K40" s="15" t="s">
        <v>345</v>
      </c>
      <c r="L40" s="15" t="s">
        <v>345</v>
      </c>
      <c r="M40" s="15" t="s">
        <v>345</v>
      </c>
      <c r="N40" s="15" t="s">
        <v>345</v>
      </c>
      <c r="O40" s="15" t="s">
        <v>345</v>
      </c>
      <c r="P40" s="15" t="s">
        <v>107</v>
      </c>
      <c r="Q40" s="15" t="s">
        <v>107</v>
      </c>
    </row>
    <row r="41" spans="1:17" ht="38.4" x14ac:dyDescent="0.55000000000000004">
      <c r="A41" s="34" t="s">
        <v>392</v>
      </c>
      <c r="B41" s="34" t="s">
        <v>393</v>
      </c>
      <c r="C41" s="26" t="s">
        <v>345</v>
      </c>
      <c r="D41" s="26" t="s">
        <v>345</v>
      </c>
      <c r="E41" s="15" t="s">
        <v>345</v>
      </c>
      <c r="F41" s="15" t="s">
        <v>345</v>
      </c>
      <c r="G41" s="15" t="s">
        <v>345</v>
      </c>
      <c r="H41" s="15" t="s">
        <v>345</v>
      </c>
      <c r="I41" s="8">
        <v>1444</v>
      </c>
      <c r="J41" s="15" t="s">
        <v>345</v>
      </c>
      <c r="K41" s="15" t="s">
        <v>345</v>
      </c>
      <c r="L41" s="15" t="s">
        <v>345</v>
      </c>
      <c r="M41" s="15" t="s">
        <v>345</v>
      </c>
      <c r="N41" s="15" t="s">
        <v>345</v>
      </c>
      <c r="O41" s="15" t="s">
        <v>345</v>
      </c>
      <c r="P41" s="15" t="s">
        <v>107</v>
      </c>
      <c r="Q41" s="15" t="s">
        <v>107</v>
      </c>
    </row>
    <row r="42" spans="1:17" ht="38.4" x14ac:dyDescent="0.55000000000000004">
      <c r="A42" s="34" t="s">
        <v>394</v>
      </c>
      <c r="B42" s="34" t="s">
        <v>395</v>
      </c>
      <c r="C42" s="26" t="s">
        <v>345</v>
      </c>
      <c r="D42" s="26" t="s">
        <v>345</v>
      </c>
      <c r="E42" s="15" t="s">
        <v>345</v>
      </c>
      <c r="F42" s="15" t="s">
        <v>345</v>
      </c>
      <c r="G42" s="15" t="s">
        <v>345</v>
      </c>
      <c r="H42" s="8">
        <v>21644</v>
      </c>
      <c r="I42" s="15" t="s">
        <v>345</v>
      </c>
      <c r="J42" s="15" t="s">
        <v>345</v>
      </c>
      <c r="K42" s="15" t="s">
        <v>345</v>
      </c>
      <c r="L42" s="15" t="s">
        <v>345</v>
      </c>
      <c r="M42" s="15" t="s">
        <v>345</v>
      </c>
      <c r="N42" s="15" t="s">
        <v>345</v>
      </c>
      <c r="O42" s="15" t="s">
        <v>345</v>
      </c>
      <c r="P42" s="15" t="s">
        <v>107</v>
      </c>
      <c r="Q42" s="15" t="s">
        <v>107</v>
      </c>
    </row>
    <row r="43" spans="1:17" ht="38.4" x14ac:dyDescent="0.55000000000000004">
      <c r="A43" s="34" t="s">
        <v>396</v>
      </c>
      <c r="B43" s="34" t="s">
        <v>397</v>
      </c>
      <c r="C43" s="26" t="s">
        <v>345</v>
      </c>
      <c r="D43" s="26" t="s">
        <v>345</v>
      </c>
      <c r="E43" s="15" t="s">
        <v>345</v>
      </c>
      <c r="F43" s="15" t="s">
        <v>345</v>
      </c>
      <c r="G43" s="15" t="s">
        <v>345</v>
      </c>
      <c r="H43" s="8">
        <v>343</v>
      </c>
      <c r="I43" s="15" t="s">
        <v>345</v>
      </c>
      <c r="J43" s="15" t="s">
        <v>345</v>
      </c>
      <c r="K43" s="15" t="s">
        <v>345</v>
      </c>
      <c r="L43" s="15" t="s">
        <v>345</v>
      </c>
      <c r="M43" s="15" t="s">
        <v>345</v>
      </c>
      <c r="N43" s="15" t="s">
        <v>345</v>
      </c>
      <c r="O43" s="15" t="s">
        <v>345</v>
      </c>
      <c r="P43" s="15" t="s">
        <v>107</v>
      </c>
      <c r="Q43" s="15" t="s">
        <v>107</v>
      </c>
    </row>
    <row r="44" spans="1:17" ht="38.4" hidden="1" x14ac:dyDescent="0.55000000000000004">
      <c r="A44" s="34" t="s">
        <v>398</v>
      </c>
      <c r="B44" s="34" t="s">
        <v>399</v>
      </c>
      <c r="C44" s="26">
        <v>1752</v>
      </c>
      <c r="D44" s="26" t="s">
        <v>345</v>
      </c>
      <c r="E44" s="15" t="s">
        <v>345</v>
      </c>
      <c r="F44" s="15" t="s">
        <v>345</v>
      </c>
      <c r="G44" s="15" t="s">
        <v>345</v>
      </c>
      <c r="H44" s="15" t="s">
        <v>345</v>
      </c>
      <c r="I44" s="15" t="s">
        <v>345</v>
      </c>
      <c r="J44" s="15" t="s">
        <v>345</v>
      </c>
      <c r="K44" s="15" t="s">
        <v>345</v>
      </c>
      <c r="L44" s="15" t="s">
        <v>345</v>
      </c>
      <c r="M44" s="15" t="s">
        <v>345</v>
      </c>
      <c r="N44" s="15" t="s">
        <v>345</v>
      </c>
      <c r="O44" s="15" t="s">
        <v>345</v>
      </c>
      <c r="P44" s="15"/>
      <c r="Q44" s="15"/>
    </row>
    <row r="45" spans="1:17" ht="38.4" hidden="1" x14ac:dyDescent="0.55000000000000004">
      <c r="A45" s="7" t="s">
        <v>400</v>
      </c>
      <c r="B45" s="7" t="s">
        <v>401</v>
      </c>
      <c r="C45" s="15">
        <v>196</v>
      </c>
      <c r="D45" s="15" t="s">
        <v>345</v>
      </c>
      <c r="E45" s="15" t="s">
        <v>345</v>
      </c>
      <c r="F45" s="15" t="s">
        <v>345</v>
      </c>
      <c r="G45" s="15" t="s">
        <v>345</v>
      </c>
      <c r="H45" s="15" t="s">
        <v>345</v>
      </c>
      <c r="I45" s="15" t="s">
        <v>345</v>
      </c>
      <c r="J45" s="15" t="s">
        <v>345</v>
      </c>
      <c r="K45" s="15" t="s">
        <v>345</v>
      </c>
      <c r="L45" s="15" t="s">
        <v>345</v>
      </c>
      <c r="M45" s="15" t="s">
        <v>345</v>
      </c>
      <c r="N45" s="15" t="s">
        <v>345</v>
      </c>
      <c r="O45" s="15" t="s">
        <v>345</v>
      </c>
      <c r="P45" s="15"/>
      <c r="Q45" s="15"/>
    </row>
    <row r="46" spans="1:17" x14ac:dyDescent="0.55000000000000004">
      <c r="A46" s="7" t="s">
        <v>251</v>
      </c>
      <c r="B46" s="7" t="s">
        <v>75</v>
      </c>
      <c r="C46" s="15" t="s">
        <v>345</v>
      </c>
      <c r="D46" s="15" t="s">
        <v>345</v>
      </c>
      <c r="E46" s="15" t="s">
        <v>345</v>
      </c>
      <c r="F46" s="15" t="s">
        <v>345</v>
      </c>
      <c r="G46" s="15" t="s">
        <v>345</v>
      </c>
      <c r="H46" s="8">
        <v>439</v>
      </c>
      <c r="I46" s="15" t="s">
        <v>345</v>
      </c>
      <c r="J46" s="15" t="s">
        <v>345</v>
      </c>
      <c r="K46" s="15" t="s">
        <v>345</v>
      </c>
      <c r="L46" s="15" t="s">
        <v>345</v>
      </c>
      <c r="M46" s="15" t="s">
        <v>345</v>
      </c>
      <c r="N46" s="15" t="s">
        <v>345</v>
      </c>
      <c r="O46" s="15" t="s">
        <v>345</v>
      </c>
      <c r="P46" s="15" t="s">
        <v>107</v>
      </c>
      <c r="Q46" s="15" t="s">
        <v>107</v>
      </c>
    </row>
    <row r="47" spans="1:17" ht="38.4" x14ac:dyDescent="0.55000000000000004">
      <c r="A47" s="30" t="s">
        <v>402</v>
      </c>
      <c r="B47" s="30" t="s">
        <v>403</v>
      </c>
      <c r="C47" s="24">
        <v>3999</v>
      </c>
      <c r="D47" s="24">
        <v>307</v>
      </c>
      <c r="E47" s="22">
        <v>755</v>
      </c>
      <c r="F47" s="22">
        <v>578</v>
      </c>
      <c r="G47" s="22">
        <v>1285</v>
      </c>
      <c r="H47" s="22">
        <v>22981</v>
      </c>
      <c r="I47" s="22">
        <v>1617</v>
      </c>
      <c r="J47" s="22">
        <v>856</v>
      </c>
      <c r="K47" s="22">
        <v>958</v>
      </c>
      <c r="L47" s="22">
        <v>253</v>
      </c>
      <c r="M47" s="22">
        <v>1043</v>
      </c>
      <c r="N47" s="22">
        <v>198</v>
      </c>
      <c r="O47" s="22">
        <v>435</v>
      </c>
      <c r="P47" s="22">
        <v>763</v>
      </c>
      <c r="Q47" s="22">
        <v>1133</v>
      </c>
    </row>
    <row r="48" spans="1:17" s="17" customFormat="1" ht="38.4" x14ac:dyDescent="0.55000000000000004">
      <c r="A48" s="81" t="s">
        <v>404</v>
      </c>
      <c r="B48" s="81" t="s">
        <v>405</v>
      </c>
      <c r="C48" s="82">
        <v>15221</v>
      </c>
      <c r="D48" s="82">
        <v>9588</v>
      </c>
      <c r="E48" s="82">
        <v>14533</v>
      </c>
      <c r="F48" s="82">
        <v>18092</v>
      </c>
      <c r="G48" s="82">
        <v>12217</v>
      </c>
      <c r="H48" s="82">
        <v>13685</v>
      </c>
      <c r="I48" s="82">
        <v>26803</v>
      </c>
      <c r="J48" s="82">
        <v>34021</v>
      </c>
      <c r="K48" s="82">
        <v>36113</v>
      </c>
      <c r="L48" s="83">
        <v>41775</v>
      </c>
      <c r="M48" s="83">
        <v>44652</v>
      </c>
      <c r="N48" s="83">
        <v>43113</v>
      </c>
      <c r="O48" s="83">
        <v>49817</v>
      </c>
      <c r="P48" s="83">
        <v>65947</v>
      </c>
      <c r="Q48" s="83">
        <v>70832</v>
      </c>
    </row>
    <row r="49" spans="1:19" ht="38.4" x14ac:dyDescent="0.55000000000000004">
      <c r="A49" s="31" t="s">
        <v>406</v>
      </c>
      <c r="B49" s="31" t="s">
        <v>407</v>
      </c>
      <c r="C49" s="27">
        <v>4913</v>
      </c>
      <c r="D49" s="27">
        <v>3128</v>
      </c>
      <c r="E49" s="8">
        <v>4624</v>
      </c>
      <c r="F49" s="8">
        <v>5271</v>
      </c>
      <c r="G49" s="8">
        <v>4133</v>
      </c>
      <c r="H49" s="8">
        <v>5026</v>
      </c>
      <c r="I49" s="8">
        <v>8076</v>
      </c>
      <c r="J49" s="8">
        <v>9618</v>
      </c>
      <c r="K49" s="8">
        <v>8763</v>
      </c>
      <c r="L49" s="8">
        <v>11512</v>
      </c>
      <c r="M49" s="8">
        <v>10991</v>
      </c>
      <c r="N49" s="8">
        <v>10374</v>
      </c>
      <c r="O49" s="8">
        <v>13417</v>
      </c>
      <c r="P49" s="8">
        <v>19438</v>
      </c>
      <c r="Q49" s="8">
        <v>21466</v>
      </c>
    </row>
    <row r="50" spans="1:19" ht="57.6" x14ac:dyDescent="0.55000000000000004">
      <c r="A50" s="7" t="s">
        <v>408</v>
      </c>
      <c r="B50" s="7" t="s">
        <v>409</v>
      </c>
      <c r="C50" s="15" t="s">
        <v>345</v>
      </c>
      <c r="D50" s="15">
        <v>-389</v>
      </c>
      <c r="E50" s="15" t="s">
        <v>345</v>
      </c>
      <c r="F50" s="8">
        <v>1709</v>
      </c>
      <c r="G50" s="15" t="s">
        <v>345</v>
      </c>
      <c r="H50" s="15">
        <v>-1317</v>
      </c>
      <c r="I50" s="15" t="s">
        <v>345</v>
      </c>
      <c r="J50" s="15" t="s">
        <v>345</v>
      </c>
      <c r="K50" s="15" t="s">
        <v>345</v>
      </c>
      <c r="L50" s="15" t="s">
        <v>345</v>
      </c>
      <c r="M50" s="15" t="s">
        <v>345</v>
      </c>
      <c r="N50" s="15" t="s">
        <v>345</v>
      </c>
      <c r="O50" s="15" t="s">
        <v>345</v>
      </c>
      <c r="P50" s="15" t="s">
        <v>107</v>
      </c>
      <c r="Q50" s="15" t="s">
        <v>107</v>
      </c>
    </row>
    <row r="51" spans="1:19" ht="38.4" x14ac:dyDescent="0.55000000000000004">
      <c r="A51" s="7" t="s">
        <v>410</v>
      </c>
      <c r="B51" s="7" t="s">
        <v>411</v>
      </c>
      <c r="C51" s="15">
        <v>1746</v>
      </c>
      <c r="D51" s="15">
        <v>705</v>
      </c>
      <c r="E51" s="15">
        <v>-160</v>
      </c>
      <c r="F51" s="8">
        <v>2008</v>
      </c>
      <c r="G51" s="8">
        <v>487</v>
      </c>
      <c r="H51" s="8">
        <v>209</v>
      </c>
      <c r="I51" s="8">
        <v>209</v>
      </c>
      <c r="J51" s="8">
        <v>436</v>
      </c>
      <c r="K51" s="8">
        <v>819</v>
      </c>
      <c r="L51" s="8">
        <v>342</v>
      </c>
      <c r="M51" s="8">
        <v>1074</v>
      </c>
      <c r="N51" s="8">
        <v>975</v>
      </c>
      <c r="O51" s="8">
        <v>302</v>
      </c>
      <c r="P51" s="114">
        <v>-780</v>
      </c>
      <c r="Q51" s="114">
        <v>-2682</v>
      </c>
    </row>
    <row r="52" spans="1:19" ht="57.6" x14ac:dyDescent="0.55000000000000004">
      <c r="A52" s="7" t="s">
        <v>412</v>
      </c>
      <c r="B52" s="7" t="s">
        <v>413</v>
      </c>
      <c r="C52" s="23">
        <v>6660</v>
      </c>
      <c r="D52" s="15">
        <v>3444</v>
      </c>
      <c r="E52" s="8">
        <v>4464</v>
      </c>
      <c r="F52" s="8">
        <v>8989</v>
      </c>
      <c r="G52" s="8">
        <v>4620</v>
      </c>
      <c r="H52" s="8">
        <v>3917</v>
      </c>
      <c r="I52" s="8">
        <v>8286</v>
      </c>
      <c r="J52" s="8">
        <v>10054</v>
      </c>
      <c r="K52" s="8">
        <v>9582</v>
      </c>
      <c r="L52" s="8">
        <v>11855</v>
      </c>
      <c r="M52" s="8">
        <v>12066</v>
      </c>
      <c r="N52" s="8">
        <v>11350</v>
      </c>
      <c r="O52" s="8">
        <v>13719</v>
      </c>
      <c r="P52" s="8">
        <v>18657</v>
      </c>
      <c r="Q52" s="8">
        <v>18783</v>
      </c>
    </row>
    <row r="53" spans="1:19" x14ac:dyDescent="0.55000000000000004">
      <c r="A53" s="33" t="s">
        <v>414</v>
      </c>
      <c r="B53" s="33" t="s">
        <v>415</v>
      </c>
      <c r="C53" s="92">
        <v>8561</v>
      </c>
      <c r="D53" s="92">
        <v>6144</v>
      </c>
      <c r="E53" s="100">
        <v>10069</v>
      </c>
      <c r="F53" s="100">
        <v>9102</v>
      </c>
      <c r="G53" s="100">
        <v>7597</v>
      </c>
      <c r="H53" s="100">
        <v>9767</v>
      </c>
      <c r="I53" s="100">
        <v>18517</v>
      </c>
      <c r="J53" s="100">
        <v>23966</v>
      </c>
      <c r="K53" s="100">
        <v>26530</v>
      </c>
      <c r="L53" s="100">
        <v>29920</v>
      </c>
      <c r="M53" s="100">
        <v>32586</v>
      </c>
      <c r="N53" s="100">
        <v>31762</v>
      </c>
      <c r="O53" s="100">
        <v>36097</v>
      </c>
      <c r="P53" s="100">
        <v>47289</v>
      </c>
      <c r="Q53" s="100">
        <v>52048</v>
      </c>
      <c r="R53" s="23"/>
      <c r="S53" s="23"/>
    </row>
    <row r="54" spans="1:19" ht="57.6" x14ac:dyDescent="0.55000000000000004">
      <c r="A54" s="7" t="s">
        <v>416</v>
      </c>
      <c r="B54" s="7" t="s">
        <v>417</v>
      </c>
      <c r="C54" s="15">
        <v>24</v>
      </c>
      <c r="D54" s="15">
        <v>13</v>
      </c>
      <c r="E54" s="8">
        <v>22</v>
      </c>
      <c r="F54" s="8">
        <v>19</v>
      </c>
      <c r="G54" s="8">
        <v>18</v>
      </c>
      <c r="H54" s="8">
        <v>43</v>
      </c>
      <c r="I54" s="8">
        <v>72</v>
      </c>
      <c r="J54" s="8">
        <v>66</v>
      </c>
      <c r="K54" s="8">
        <v>57</v>
      </c>
      <c r="L54" s="8">
        <v>82</v>
      </c>
      <c r="M54" s="8">
        <v>62</v>
      </c>
      <c r="N54" s="15">
        <v>-3</v>
      </c>
      <c r="O54" s="15" t="s">
        <v>345</v>
      </c>
      <c r="P54" s="15" t="s">
        <v>107</v>
      </c>
      <c r="Q54" s="15" t="s">
        <v>107</v>
      </c>
    </row>
    <row r="55" spans="1:19" s="17" customFormat="1" ht="38.4" x14ac:dyDescent="0.55000000000000004">
      <c r="A55" s="81" t="s">
        <v>28</v>
      </c>
      <c r="B55" s="81" t="s">
        <v>418</v>
      </c>
      <c r="C55" s="82">
        <v>8536</v>
      </c>
      <c r="D55" s="82">
        <v>6130</v>
      </c>
      <c r="E55" s="82">
        <v>10046</v>
      </c>
      <c r="F55" s="82">
        <v>9083</v>
      </c>
      <c r="G55" s="82">
        <v>7578</v>
      </c>
      <c r="H55" s="82">
        <v>9724</v>
      </c>
      <c r="I55" s="82">
        <v>18445</v>
      </c>
      <c r="J55" s="82">
        <v>23899</v>
      </c>
      <c r="K55" s="82">
        <v>26473</v>
      </c>
      <c r="L55" s="83">
        <v>29838</v>
      </c>
      <c r="M55" s="83">
        <v>32523</v>
      </c>
      <c r="N55" s="83">
        <v>31766</v>
      </c>
      <c r="O55" s="83">
        <v>36097</v>
      </c>
      <c r="P55" s="83">
        <v>47289</v>
      </c>
      <c r="Q55" s="83">
        <v>52048</v>
      </c>
    </row>
  </sheetData>
  <mergeCells count="1">
    <mergeCell ref="A1:M1"/>
  </mergeCells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表紙</vt:lpstr>
      <vt:lpstr>1.概要</vt:lpstr>
      <vt:lpstr>2.セグメント情報</vt:lpstr>
      <vt:lpstr>3.地域セグメント売上高</vt:lpstr>
      <vt:lpstr>4.効率性 5.収益性</vt:lpstr>
      <vt:lpstr>6.安全性</vt:lpstr>
      <vt:lpstr>7.1株当たり情報 ８.キャッシュフロー９.配当金・配当性向</vt:lpstr>
      <vt:lpstr>10.連結貸借対照表（資産）</vt:lpstr>
      <vt:lpstr>11.連結損益計算書</vt:lpstr>
      <vt:lpstr>10.連結貸借対照表（負債・純資産） </vt:lpstr>
      <vt:lpstr>12.連結キャッシュフロー計算書（営業CF)</vt:lpstr>
      <vt:lpstr>12.連結キャッシュフロー計算書（投資、財務CF) </vt:lpstr>
      <vt:lpstr>13.現金及び現金同等物の期末残高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shimadzu</dc:creator>
  <cp:keywords/>
  <dc:description/>
  <cp:lastModifiedBy/>
  <cp:revision>1</cp:revision>
  <dcterms:created xsi:type="dcterms:W3CDTF">2023-05-11T05:54:33Z</dcterms:created>
  <dcterms:modified xsi:type="dcterms:W3CDTF">2023-09-13T07:29:53Z</dcterms:modified>
  <cp:category/>
  <cp:contentStatus/>
</cp:coreProperties>
</file>