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defaultThemeVersion="166925"/>
  <xr:revisionPtr revIDLastSave="0" documentId="13_ncr:1_{2A75F348-7A33-4A74-BDB4-F6FE8B8A38A8}" xr6:coauthVersionLast="47" xr6:coauthVersionMax="47" xr10:uidLastSave="{00000000-0000-0000-0000-000000000000}"/>
  <bookViews>
    <workbookView xWindow="-120" yWindow="-120" windowWidth="29040" windowHeight="15720" xr2:uid="{70123BF1-7427-43F2-ADCB-C0BCD727A5E9}"/>
  </bookViews>
  <sheets>
    <sheet name="INDEX" sheetId="9" r:id="rId1"/>
    <sheet name="P1" sheetId="2" r:id="rId2"/>
    <sheet name="P2" sheetId="3" r:id="rId3"/>
    <sheet name="P3" sheetId="4" r:id="rId4"/>
    <sheet name="P4" sheetId="5" r:id="rId5"/>
    <sheet name="P5" sheetId="6" r:id="rId6"/>
    <sheet name="P6" sheetId="7" r:id="rId7"/>
    <sheet name="P7" sheetId="8" r:id="rId8"/>
    <sheet name="P8" sheetId="14" r:id="rId9"/>
    <sheet name="P9" sheetId="15" r:id="rId10"/>
    <sheet name="P10" sheetId="16" r:id="rId11"/>
    <sheet name="P11" sheetId="17" r:id="rId12"/>
    <sheet name="P12" sheetId="18" r:id="rId13"/>
    <sheet name="P13" sheetId="19" r:id="rId14"/>
    <sheet name="P14" sheetId="20" r:id="rId15"/>
    <sheet name="P15" sheetId="21" r:id="rId16"/>
    <sheet name="P16" sheetId="22" r:id="rId17"/>
    <sheet name="P17" sheetId="26" r:id="rId18"/>
  </sheets>
  <definedNames>
    <definedName name="OLE_LINK1" localSheetId="10">'P10'!#REF!</definedName>
    <definedName name="OLE_LINK1" localSheetId="11">'P11'!#REF!</definedName>
    <definedName name="OLE_LINK1" localSheetId="12">'P12'!#REF!</definedName>
    <definedName name="OLE_LINK1" localSheetId="13">'P13'!#REF!</definedName>
    <definedName name="OLE_LINK1" localSheetId="14">'P14'!#REF!</definedName>
    <definedName name="OLE_LINK1" localSheetId="15">'P15'!#REF!</definedName>
    <definedName name="OLE_LINK1" localSheetId="16">'P16'!#REF!</definedName>
    <definedName name="OLE_LINK1" localSheetId="8">'P8'!#REF!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16" i="14" l="1"/>
  <c r="S30" i="14"/>
  <c r="S13" i="14" l="1"/>
  <c r="S17" i="14"/>
  <c r="S14" i="14"/>
  <c r="S12" i="14"/>
  <c r="S13" i="16"/>
  <c r="S7" i="16"/>
  <c r="S6" i="16"/>
  <c r="S12" i="15"/>
  <c r="S11" i="15"/>
  <c r="S6" i="15"/>
  <c r="S5" i="15"/>
  <c r="S34" i="14"/>
  <c r="S23" i="14"/>
  <c r="S11" i="14"/>
  <c r="S33" i="14"/>
  <c r="S22" i="14"/>
  <c r="S8" i="14"/>
  <c r="S7" i="14"/>
  <c r="S6" i="14"/>
  <c r="M16" i="14"/>
  <c r="L17" i="14"/>
  <c r="L16" i="14"/>
  <c r="K17" i="14"/>
  <c r="K16" i="14"/>
  <c r="J17" i="14"/>
  <c r="J16" i="14"/>
  <c r="I17" i="14"/>
  <c r="M17" i="14"/>
  <c r="N16" i="14"/>
  <c r="R33" i="14"/>
  <c r="D33" i="14"/>
  <c r="E33" i="14"/>
  <c r="F33" i="14"/>
  <c r="G33" i="14"/>
  <c r="H33" i="14"/>
  <c r="I33" i="14"/>
  <c r="J33" i="14"/>
  <c r="K33" i="14"/>
  <c r="L33" i="14"/>
  <c r="M33" i="14"/>
  <c r="N33" i="14"/>
  <c r="O33" i="14"/>
  <c r="P33" i="14"/>
  <c r="Q33" i="14"/>
  <c r="R6" i="15"/>
  <c r="R7" i="16"/>
  <c r="R6" i="16"/>
  <c r="L6" i="16"/>
  <c r="M6" i="16"/>
  <c r="N6" i="16"/>
  <c r="O6" i="16"/>
  <c r="P6" i="16"/>
  <c r="Q6" i="16"/>
  <c r="S13" i="15" l="1"/>
  <c r="R30" i="14"/>
  <c r="R12" i="15"/>
  <c r="R11" i="15"/>
  <c r="R5" i="15"/>
  <c r="R13" i="16"/>
  <c r="R13" i="15" l="1"/>
  <c r="R16" i="14"/>
  <c r="R17" i="14"/>
  <c r="R14" i="14"/>
  <c r="R13" i="14" l="1"/>
  <c r="H14" i="14"/>
  <c r="I14" i="14"/>
  <c r="J14" i="14"/>
  <c r="K14" i="14"/>
  <c r="H16" i="14"/>
  <c r="I16" i="14"/>
  <c r="I13" i="14" s="1"/>
  <c r="H17" i="14"/>
  <c r="K13" i="14"/>
  <c r="L14" i="14"/>
  <c r="M14" i="14"/>
  <c r="N14" i="14"/>
  <c r="M13" i="14"/>
  <c r="N17" i="14"/>
  <c r="O14" i="14"/>
  <c r="O16" i="14"/>
  <c r="O17" i="14"/>
  <c r="P14" i="14"/>
  <c r="P16" i="14"/>
  <c r="P17" i="14"/>
  <c r="Q14" i="14"/>
  <c r="Q17" i="14"/>
  <c r="Q16" i="14"/>
  <c r="H13" i="14" l="1"/>
  <c r="N13" i="14"/>
  <c r="P13" i="14"/>
  <c r="Q13" i="14"/>
  <c r="L13" i="14"/>
  <c r="O13" i="14"/>
  <c r="J13" i="14"/>
  <c r="L13" i="16"/>
  <c r="M13" i="16"/>
  <c r="N13" i="16"/>
  <c r="O13" i="16"/>
  <c r="P13" i="16"/>
  <c r="Q13" i="16"/>
  <c r="L7" i="16"/>
  <c r="M7" i="16"/>
  <c r="N7" i="16"/>
  <c r="O7" i="16"/>
  <c r="P7" i="16"/>
  <c r="Q7" i="16"/>
  <c r="C12" i="15"/>
  <c r="D12" i="15"/>
  <c r="E12" i="15"/>
  <c r="F12" i="15"/>
  <c r="G12" i="15"/>
  <c r="H12" i="15"/>
  <c r="I12" i="15"/>
  <c r="J12" i="15"/>
  <c r="K12" i="15"/>
  <c r="L12" i="15"/>
  <c r="M12" i="15"/>
  <c r="N12" i="15"/>
  <c r="O12" i="15"/>
  <c r="P12" i="15"/>
  <c r="Q12" i="15"/>
  <c r="C11" i="15"/>
  <c r="D11" i="15"/>
  <c r="E11" i="15"/>
  <c r="F11" i="15"/>
  <c r="G11" i="15"/>
  <c r="H11" i="15"/>
  <c r="I11" i="15"/>
  <c r="J11" i="15"/>
  <c r="K11" i="15"/>
  <c r="L11" i="15"/>
  <c r="M11" i="15"/>
  <c r="N11" i="15"/>
  <c r="O11" i="15"/>
  <c r="P11" i="15"/>
  <c r="Q11" i="15"/>
  <c r="C6" i="15"/>
  <c r="D6" i="15"/>
  <c r="E6" i="15"/>
  <c r="F6" i="15"/>
  <c r="G6" i="15"/>
  <c r="H6" i="15"/>
  <c r="I6" i="15"/>
  <c r="J6" i="15"/>
  <c r="K6" i="15"/>
  <c r="L6" i="15"/>
  <c r="M6" i="15"/>
  <c r="N6" i="15"/>
  <c r="O6" i="15"/>
  <c r="P6" i="15"/>
  <c r="Q6" i="15"/>
  <c r="C5" i="15"/>
  <c r="D5" i="15"/>
  <c r="E5" i="15"/>
  <c r="F5" i="15"/>
  <c r="G5" i="15"/>
  <c r="H5" i="15"/>
  <c r="I5" i="15"/>
  <c r="J5" i="15"/>
  <c r="K5" i="15"/>
  <c r="L5" i="15"/>
  <c r="M5" i="15"/>
  <c r="N5" i="15"/>
  <c r="O5" i="15"/>
  <c r="P5" i="15"/>
  <c r="Q5" i="15"/>
  <c r="R12" i="14"/>
  <c r="Q12" i="14"/>
  <c r="P12" i="14"/>
  <c r="O12" i="14"/>
  <c r="N12" i="14"/>
  <c r="R11" i="14" l="1"/>
  <c r="Q11" i="14"/>
  <c r="P11" i="14"/>
  <c r="O11" i="14"/>
  <c r="N11" i="14"/>
  <c r="M11" i="14"/>
  <c r="L11" i="14"/>
  <c r="K11" i="14"/>
  <c r="J11" i="14"/>
  <c r="I11" i="14"/>
  <c r="H11" i="14"/>
  <c r="M12" i="14"/>
  <c r="L12" i="14"/>
  <c r="K12" i="14"/>
  <c r="J12" i="14"/>
  <c r="I12" i="14"/>
  <c r="H12" i="14"/>
  <c r="G12" i="14"/>
  <c r="R8" i="14"/>
  <c r="Q8" i="14"/>
  <c r="P8" i="14"/>
  <c r="O8" i="14"/>
  <c r="N8" i="14"/>
  <c r="M8" i="14"/>
  <c r="L8" i="14"/>
  <c r="K8" i="14"/>
  <c r="J8" i="14"/>
  <c r="I8" i="14"/>
  <c r="H8" i="14"/>
  <c r="R7" i="14"/>
  <c r="Q7" i="14"/>
  <c r="P7" i="14"/>
  <c r="O7" i="14"/>
  <c r="N7" i="14"/>
  <c r="M7" i="14"/>
  <c r="L7" i="14"/>
  <c r="K7" i="14"/>
  <c r="J7" i="14"/>
  <c r="I7" i="14"/>
  <c r="H7" i="14"/>
  <c r="R6" i="14"/>
  <c r="Q6" i="14"/>
  <c r="P6" i="14"/>
  <c r="O6" i="14"/>
  <c r="N6" i="14"/>
  <c r="M6" i="14"/>
  <c r="L6" i="14"/>
  <c r="K6" i="14"/>
  <c r="J6" i="14"/>
  <c r="I6" i="14"/>
  <c r="H6" i="14"/>
  <c r="R34" i="14"/>
  <c r="R23" i="14"/>
  <c r="R22" i="14"/>
  <c r="P23" i="14"/>
  <c r="O23" i="14"/>
  <c r="N23" i="14"/>
  <c r="M23" i="14"/>
  <c r="L23" i="14"/>
  <c r="K23" i="14"/>
  <c r="J23" i="14"/>
  <c r="I23" i="14"/>
  <c r="H23" i="14"/>
  <c r="H22" i="14"/>
  <c r="N22" i="14"/>
  <c r="M22" i="14"/>
  <c r="L22" i="14"/>
  <c r="K22" i="14"/>
  <c r="J22" i="14"/>
  <c r="I22" i="14"/>
  <c r="O22" i="14"/>
  <c r="P22" i="14"/>
  <c r="Q22" i="14"/>
  <c r="Q23" i="14"/>
  <c r="M5" i="22" l="1"/>
  <c r="N5" i="22"/>
  <c r="O5" i="22"/>
  <c r="P5" i="22"/>
  <c r="Q5" i="22"/>
  <c r="N6" i="22"/>
  <c r="O6" i="22"/>
  <c r="P6" i="22"/>
  <c r="Q6" i="22"/>
  <c r="N7" i="22"/>
  <c r="O7" i="22"/>
  <c r="P7" i="22"/>
  <c r="Q7" i="22"/>
  <c r="M22" i="19"/>
  <c r="B11" i="15"/>
  <c r="F13" i="15"/>
  <c r="H13" i="15"/>
  <c r="I13" i="15"/>
  <c r="J13" i="15"/>
  <c r="N13" i="15"/>
  <c r="P13" i="15"/>
  <c r="B12" i="15"/>
  <c r="C13" i="15"/>
  <c r="G13" i="15"/>
  <c r="K13" i="15"/>
  <c r="O13" i="15"/>
  <c r="D13" i="15"/>
  <c r="E13" i="15"/>
  <c r="L13" i="15"/>
  <c r="M13" i="15"/>
  <c r="Q13" i="15"/>
  <c r="L26" i="14"/>
  <c r="M26" i="14"/>
  <c r="N26" i="14"/>
  <c r="O26" i="14"/>
  <c r="P26" i="14"/>
  <c r="M27" i="14"/>
  <c r="N27" i="14"/>
  <c r="O27" i="14"/>
  <c r="P27" i="14"/>
  <c r="G28" i="14"/>
  <c r="H28" i="14"/>
  <c r="I28" i="14"/>
  <c r="J28" i="14"/>
  <c r="K28" i="14"/>
  <c r="L28" i="14"/>
  <c r="M28" i="14"/>
  <c r="N28" i="14"/>
  <c r="O28" i="14"/>
  <c r="P28" i="14"/>
  <c r="Q34" i="14" s="1"/>
  <c r="A29" i="14"/>
  <c r="B29" i="14"/>
  <c r="G29" i="14"/>
  <c r="H29" i="14"/>
  <c r="I29" i="14"/>
  <c r="J29" i="14"/>
  <c r="K29" i="14"/>
  <c r="L29" i="14"/>
  <c r="M29" i="14"/>
  <c r="N29" i="14"/>
  <c r="O29" i="14"/>
  <c r="P29" i="14"/>
  <c r="G30" i="14"/>
  <c r="H30" i="14"/>
  <c r="I30" i="14"/>
  <c r="J30" i="14"/>
  <c r="K30" i="14"/>
  <c r="L30" i="14"/>
  <c r="M30" i="14"/>
  <c r="N30" i="14"/>
  <c r="O30" i="14"/>
  <c r="P30" i="14"/>
  <c r="Q30" i="14"/>
  <c r="H34" i="14" l="1"/>
  <c r="N34" i="14"/>
  <c r="J34" i="14"/>
  <c r="I34" i="14"/>
  <c r="L34" i="14"/>
  <c r="P34" i="14"/>
  <c r="M34" i="14"/>
  <c r="K34" i="14"/>
  <c r="O34" i="14"/>
</calcChain>
</file>

<file path=xl/sharedStrings.xml><?xml version="1.0" encoding="utf-8"?>
<sst xmlns="http://schemas.openxmlformats.org/spreadsheetml/2006/main" count="4769" uniqueCount="811">
  <si>
    <t>DATABOOK</t>
  </si>
  <si>
    <t>目次</t>
  </si>
  <si>
    <t>Index</t>
  </si>
  <si>
    <t>第一部　四半期業績</t>
  </si>
  <si>
    <t>Part I. Quarterly Results</t>
  </si>
  <si>
    <t>1.連結業績の推移</t>
  </si>
  <si>
    <t>P1</t>
  </si>
  <si>
    <t>1.Consolidated Performance</t>
  </si>
  <si>
    <t>2.セグメント別業績</t>
  </si>
  <si>
    <t>P2</t>
  </si>
  <si>
    <t>2.Sales and Income by Business Segment</t>
  </si>
  <si>
    <t>3.地域別売上高</t>
  </si>
  <si>
    <t>（全社・計測）</t>
  </si>
  <si>
    <t>P3</t>
  </si>
  <si>
    <t>3.Net Sales by Region</t>
  </si>
  <si>
    <t>(Consolidated &amp; Analytical and Measuring Instruments)</t>
  </si>
  <si>
    <t>（医用・産業）</t>
  </si>
  <si>
    <t>P4</t>
  </si>
  <si>
    <t>(Medical Sysetms &amp; Industrial Machinery)</t>
  </si>
  <si>
    <t>4.機種別売上高</t>
  </si>
  <si>
    <t>（計測・医用）</t>
  </si>
  <si>
    <t>P5</t>
  </si>
  <si>
    <t>4.Net Sales by Models</t>
  </si>
  <si>
    <t>(Analytical and Measuring Instruments &amp; Medical Systems)</t>
  </si>
  <si>
    <t>（産業・航空）</t>
  </si>
  <si>
    <t>P6</t>
  </si>
  <si>
    <t>(Industrial Machinery &amp; Aircraft Equipment)</t>
  </si>
  <si>
    <t>5.リカーリング比率</t>
  </si>
  <si>
    <t>P7</t>
  </si>
  <si>
    <t>5.Recurring Ratio</t>
  </si>
  <si>
    <t>第二部　通期業績</t>
  </si>
  <si>
    <t>Part II. Annual Results</t>
  </si>
  <si>
    <t>収益性、効率性</t>
  </si>
  <si>
    <t>P8</t>
  </si>
  <si>
    <t>Profitability &amp; Efficiency</t>
  </si>
  <si>
    <t>安全性</t>
  </si>
  <si>
    <t>P9</t>
  </si>
  <si>
    <t>Safety</t>
  </si>
  <si>
    <t>1株当たり情報、配当金・配当性向</t>
  </si>
  <si>
    <t>P10</t>
  </si>
  <si>
    <t>Per Share Information, Dividiend &amp; Payout Ratio</t>
  </si>
  <si>
    <t>連結貸借対照表</t>
  </si>
  <si>
    <t>P11-12</t>
  </si>
  <si>
    <t>Consolidated Balance Sheets</t>
  </si>
  <si>
    <t>連結損益計算書</t>
  </si>
  <si>
    <t>P13</t>
  </si>
  <si>
    <t>Consolidated Statement of Income</t>
  </si>
  <si>
    <t>連結キャッシュフロー計算書</t>
  </si>
  <si>
    <t>P14-15</t>
  </si>
  <si>
    <t>Consolidated Statement of Cash Flows</t>
  </si>
  <si>
    <t>現金及び現金同等物の期末残高</t>
  </si>
  <si>
    <t>P16</t>
  </si>
  <si>
    <t>Cash and Cash Equivalents, End of Year</t>
  </si>
  <si>
    <t>第三部　非財務データ</t>
  </si>
  <si>
    <t>P17</t>
  </si>
  <si>
    <t>Part III. Non-Financial Data</t>
  </si>
  <si>
    <t>（Unit：\Millions   単位：100万円）</t>
    <phoneticPr fontId="6"/>
  </si>
  <si>
    <t xml:space="preserve">  1.Consolidated Performance </t>
  </si>
  <si>
    <t xml:space="preserve">  1.連結業績の推移</t>
  </si>
  <si>
    <t>FY2013</t>
  </si>
  <si>
    <t>FY2014</t>
  </si>
  <si>
    <t>FY2015</t>
  </si>
  <si>
    <t>FY2016</t>
  </si>
  <si>
    <t>FY2017</t>
  </si>
  <si>
    <t>FY2018</t>
  </si>
  <si>
    <t>FY2019</t>
    <phoneticPr fontId="3"/>
  </si>
  <si>
    <t>FY2020</t>
    <phoneticPr fontId="3"/>
  </si>
  <si>
    <t>FY2021</t>
    <phoneticPr fontId="3"/>
  </si>
  <si>
    <t>FY2022</t>
  </si>
  <si>
    <t>FY2023</t>
  </si>
  <si>
    <t>FY2024</t>
    <phoneticPr fontId="3"/>
  </si>
  <si>
    <t>FY</t>
  </si>
  <si>
    <t>1Q</t>
    <phoneticPr fontId="6"/>
  </si>
  <si>
    <t>2Q</t>
    <phoneticPr fontId="6"/>
  </si>
  <si>
    <t>1H</t>
    <phoneticPr fontId="3"/>
  </si>
  <si>
    <t>3Q</t>
    <phoneticPr fontId="6"/>
  </si>
  <si>
    <t>4Q</t>
    <phoneticPr fontId="6"/>
  </si>
  <si>
    <t>2H</t>
    <phoneticPr fontId="3"/>
  </si>
  <si>
    <t>FY</t>
    <phoneticPr fontId="3"/>
  </si>
  <si>
    <t>1H</t>
    <phoneticPr fontId="6"/>
  </si>
  <si>
    <t>3Q</t>
    <phoneticPr fontId="3"/>
  </si>
  <si>
    <t>9M</t>
    <phoneticPr fontId="3"/>
  </si>
  <si>
    <t>1Q</t>
    <phoneticPr fontId="3"/>
  </si>
  <si>
    <t>9M</t>
  </si>
  <si>
    <t>4Q</t>
  </si>
  <si>
    <t>2H</t>
  </si>
  <si>
    <t>3Q</t>
  </si>
  <si>
    <t>1Q</t>
  </si>
  <si>
    <t>2Q</t>
  </si>
  <si>
    <t>1H</t>
  </si>
  <si>
    <t>Net sales</t>
  </si>
  <si>
    <t>売上高</t>
  </si>
  <si>
    <t>Cost of sales</t>
  </si>
  <si>
    <t>売上原価</t>
    <rPh sb="0" eb="2">
      <t>ウリアゲ</t>
    </rPh>
    <rPh sb="2" eb="4">
      <t>ゲンカ</t>
    </rPh>
    <phoneticPr fontId="6"/>
  </si>
  <si>
    <t>Gross profit</t>
  </si>
  <si>
    <t>売上総利益</t>
  </si>
  <si>
    <t>Gross profit ratio（%）</t>
  </si>
  <si>
    <t>売上総利益率（%）</t>
  </si>
  <si>
    <t xml:space="preserve">Selling, general and administrative expenses </t>
  </si>
  <si>
    <t>販売費及び一般管理費</t>
  </si>
  <si>
    <t>Selling, general and administrative expenses ratio（%）</t>
  </si>
  <si>
    <t>販売費及び一般管理費率（%）</t>
  </si>
  <si>
    <t>Operating income</t>
  </si>
  <si>
    <t>営業利益</t>
  </si>
  <si>
    <t>Operating income ratio(%)</t>
  </si>
  <si>
    <t>営業利益率</t>
    <rPh sb="0" eb="2">
      <t>エイギョウ</t>
    </rPh>
    <rPh sb="2" eb="4">
      <t>リエキ</t>
    </rPh>
    <rPh sb="4" eb="5">
      <t>リツ</t>
    </rPh>
    <phoneticPr fontId="6"/>
  </si>
  <si>
    <t>Ordinary income</t>
  </si>
  <si>
    <t>経常利益</t>
  </si>
  <si>
    <t>Profit attributable to owners of parent</t>
  </si>
  <si>
    <t>親会社株主に帰属する当期純利益</t>
    <rPh sb="0" eb="3">
      <t>オヤガイシャ</t>
    </rPh>
    <rPh sb="3" eb="5">
      <t>カブヌシ</t>
    </rPh>
    <rPh sb="6" eb="8">
      <t>キゾク</t>
    </rPh>
    <rPh sb="10" eb="12">
      <t>トウキ</t>
    </rPh>
    <rPh sb="12" eb="15">
      <t>ジュンリエキ</t>
    </rPh>
    <phoneticPr fontId="6"/>
  </si>
  <si>
    <t xml:space="preserve">R&amp;D expenses </t>
  </si>
  <si>
    <t>研究開発費</t>
    <rPh sb="0" eb="2">
      <t>ケンキュウ</t>
    </rPh>
    <rPh sb="2" eb="5">
      <t>カイハツヒ</t>
    </rPh>
    <phoneticPr fontId="7"/>
  </si>
  <si>
    <t xml:space="preserve">Ratio of R&amp;D expenses to sales </t>
  </si>
  <si>
    <t>研究開発費率</t>
    <rPh sb="0" eb="2">
      <t>ケンキュウ</t>
    </rPh>
    <rPh sb="2" eb="5">
      <t>カイハツヒ</t>
    </rPh>
    <rPh sb="5" eb="6">
      <t>リツ</t>
    </rPh>
    <phoneticPr fontId="7"/>
  </si>
  <si>
    <t>Capital expenditure</t>
  </si>
  <si>
    <t>設備投資</t>
    <rPh sb="0" eb="4">
      <t>セツビトウシ</t>
    </rPh>
    <phoneticPr fontId="7"/>
  </si>
  <si>
    <t>Assets depreciation</t>
  </si>
  <si>
    <t>減価償却費</t>
    <rPh sb="0" eb="2">
      <t>ゲンカ</t>
    </rPh>
    <rPh sb="2" eb="5">
      <t>ショウキャクヒ</t>
    </rPh>
    <phoneticPr fontId="7"/>
  </si>
  <si>
    <t>為替（期中平均レート）（単位：円）</t>
  </si>
  <si>
    <t>Foreign Exchange Rates in JPY</t>
    <phoneticPr fontId="3"/>
  </si>
  <si>
    <t>USD</t>
  </si>
  <si>
    <t>EUR</t>
  </si>
  <si>
    <t>前年同期比（Y on Y)</t>
    <rPh sb="0" eb="2">
      <t>ゼンネン</t>
    </rPh>
    <rPh sb="2" eb="5">
      <t>ドウキヒ</t>
    </rPh>
    <phoneticPr fontId="3"/>
  </si>
  <si>
    <t>FY14/FY13</t>
    <phoneticPr fontId="3"/>
  </si>
  <si>
    <t>FY15/FY14</t>
    <phoneticPr fontId="3"/>
  </si>
  <si>
    <t>FY16/FY15</t>
    <phoneticPr fontId="3"/>
  </si>
  <si>
    <t>FY17/FY16</t>
    <phoneticPr fontId="3"/>
  </si>
  <si>
    <t>FY18/FY17</t>
    <phoneticPr fontId="3"/>
  </si>
  <si>
    <t>FY19/FY18</t>
    <phoneticPr fontId="3"/>
  </si>
  <si>
    <t>FY20/FY19</t>
    <phoneticPr fontId="3"/>
  </si>
  <si>
    <t>FY21/FY20</t>
    <phoneticPr fontId="3"/>
  </si>
  <si>
    <t>FY22/FY21</t>
  </si>
  <si>
    <t>FY23/FY22</t>
  </si>
  <si>
    <t>FY24/FY23</t>
    <phoneticPr fontId="3"/>
  </si>
  <si>
    <t>※数値の表記は百万円未満を四捨五入しています。</t>
  </si>
  <si>
    <t>(Note)Numbers are rounded to the nearest million yen.</t>
  </si>
  <si>
    <t>※数値の表記は百万円未満を四捨五入しています。</t>
    <rPh sb="1" eb="3">
      <t>スウチ</t>
    </rPh>
    <rPh sb="4" eb="6">
      <t>ヒョウキ</t>
    </rPh>
    <rPh sb="7" eb="10">
      <t>ヒャクマンエン</t>
    </rPh>
    <rPh sb="10" eb="12">
      <t>ミマン</t>
    </rPh>
    <rPh sb="13" eb="17">
      <t>シシャゴニュウ</t>
    </rPh>
    <phoneticPr fontId="3"/>
  </si>
  <si>
    <t>※FY2020 1Qより、収益認識に関する基準を、出荷時から据付完了時に変更しました。</t>
    <rPh sb="27" eb="28">
      <t>ジ</t>
    </rPh>
    <rPh sb="32" eb="34">
      <t>カンリョウ</t>
    </rPh>
    <rPh sb="34" eb="35">
      <t>ジ</t>
    </rPh>
    <phoneticPr fontId="3"/>
  </si>
  <si>
    <t>(Note)The company changed the standard for revenue recognition from the time of shipment to the time of installation since the beginning of the first quarter of FY 2020.</t>
  </si>
  <si>
    <t>(Note)The company changed the standard for revenue recognition from the time of shipment to the time of installation since the beginning of the first quarter of FY 2020.</t>
    <phoneticPr fontId="3"/>
  </si>
  <si>
    <t>（Unit：\Millions   単位：100万円）</t>
  </si>
  <si>
    <t>2014/3</t>
    <phoneticPr fontId="6"/>
  </si>
  <si>
    <t>2Q</t>
    <phoneticPr fontId="3"/>
  </si>
  <si>
    <t>Analytical and Measuring Instruments
計測機器</t>
    <rPh sb="37" eb="39">
      <t>ケイソク</t>
    </rPh>
    <rPh sb="39" eb="41">
      <t>キキ</t>
    </rPh>
    <phoneticPr fontId="3"/>
  </si>
  <si>
    <t>Sales to customers外部売上</t>
    <rPh sb="18" eb="20">
      <t>ガイブ</t>
    </rPh>
    <rPh sb="20" eb="22">
      <t>ウリアゲ</t>
    </rPh>
    <phoneticPr fontId="3"/>
  </si>
  <si>
    <t>Intersegment sales 内部売上</t>
    <rPh sb="19" eb="21">
      <t>ナイブ</t>
    </rPh>
    <rPh sb="21" eb="23">
      <t>ウリアゲ</t>
    </rPh>
    <phoneticPr fontId="3"/>
  </si>
  <si>
    <t>Operating income</t>
    <phoneticPr fontId="6"/>
  </si>
  <si>
    <t>Operating income ratio(%)</t>
    <phoneticPr fontId="6"/>
  </si>
  <si>
    <t>Medical Systems 
医用機器</t>
    <rPh sb="17" eb="19">
      <t>イヨウ</t>
    </rPh>
    <rPh sb="19" eb="21">
      <t>キキ</t>
    </rPh>
    <phoneticPr fontId="3"/>
  </si>
  <si>
    <t>Industrial Machinery 
産業機器</t>
    <rPh sb="22" eb="24">
      <t>サンギョウ</t>
    </rPh>
    <rPh sb="24" eb="26">
      <t>キキ</t>
    </rPh>
    <phoneticPr fontId="3"/>
  </si>
  <si>
    <t>Aircraft Equipment
航空機器</t>
    <rPh sb="19" eb="21">
      <t>コウクウ</t>
    </rPh>
    <rPh sb="21" eb="23">
      <t>キキ</t>
    </rPh>
    <phoneticPr fontId="3"/>
  </si>
  <si>
    <t>Others
その他</t>
    <rPh sb="9" eb="10">
      <t>ホカ</t>
    </rPh>
    <phoneticPr fontId="3"/>
  </si>
  <si>
    <t>Adjustment
調整等</t>
    <rPh sb="11" eb="13">
      <t>チョウセイ</t>
    </rPh>
    <rPh sb="13" eb="14">
      <t>ナド</t>
    </rPh>
    <phoneticPr fontId="3"/>
  </si>
  <si>
    <t>Consolidated
連結</t>
    <rPh sb="13" eb="15">
      <t>レンケツ</t>
    </rPh>
    <phoneticPr fontId="3"/>
  </si>
  <si>
    <t>FY19/FY18</t>
  </si>
  <si>
    <t>FY20/FY19</t>
  </si>
  <si>
    <t>FY21/FY20</t>
  </si>
  <si>
    <t>FY23/FY22</t>
    <phoneticPr fontId="3"/>
  </si>
  <si>
    <t>Analytical and Measuring Instruments
計測機器</t>
  </si>
  <si>
    <t>Medical Systems 
医用機器</t>
  </si>
  <si>
    <t>-</t>
    <phoneticPr fontId="3"/>
  </si>
  <si>
    <t>Industrial Machinery 
産業機器</t>
  </si>
  <si>
    <t>Aircraft Equipment
航空機器</t>
  </si>
  <si>
    <t>-</t>
  </si>
  <si>
    <t>Others
その他</t>
  </si>
  <si>
    <t>(Note)Numbers are rounded to the nearest million yen.</t>
    <phoneticPr fontId="3"/>
  </si>
  <si>
    <t>※FY2024Q1より、従来「航空機器」に含まれていた海洋関連機器の業績を、「産業機器」へ移管しています。</t>
  </si>
  <si>
    <t>FY2024ならびにFY2023の数値、FY2024/FY2023の前年同期比について、変更後のセグメント区分に組み替えています。</t>
  </si>
  <si>
    <t>(Note) From Q1 FY2024, the results related to marine devices, previously included in Aircraft Equipment, have been transferred to Industrial Machinery.</t>
  </si>
  <si>
    <t>Figures for FY2024 and FY2023 and FY2024/FY2023 year-over-year comparisons have been reclassified to reflect the revised segment classifications.</t>
  </si>
  <si>
    <t>※＊セグメントごとの業績をより適切に管理するため、FY20211Qから管理部門費をより合理的な配賦方法に変更しています。前年比較については、前年の数値を新配賦方法に基づき組替えています。</t>
  </si>
  <si>
    <t xml:space="preserve">(Note)To ensure results for each reportable segment are managed appropriately, the method used to allocate administrative department expenses was changed, </t>
    <phoneticPr fontId="3"/>
  </si>
  <si>
    <t>beginning with the first quarter of FY2021, to allocate expenses on a more rational basis.</t>
    <phoneticPr fontId="3"/>
  </si>
  <si>
    <t>Note that year-over-yaer between FY2021 and FY2022 is based on the calculation methods applicable after the accounting policy changes.</t>
  </si>
  <si>
    <t>3.地域別売上高</t>
    <rPh sb="2" eb="4">
      <t>チイキ</t>
    </rPh>
    <rPh sb="4" eb="5">
      <t>ベツ</t>
    </rPh>
    <rPh sb="5" eb="7">
      <t>ウリアゲ</t>
    </rPh>
    <rPh sb="7" eb="8">
      <t>ダカ</t>
    </rPh>
    <phoneticPr fontId="3"/>
  </si>
  <si>
    <t>(1)Consolidated 連結</t>
    <rPh sb="16" eb="18">
      <t>レンケツ</t>
    </rPh>
    <phoneticPr fontId="3"/>
  </si>
  <si>
    <t>Japan</t>
    <phoneticPr fontId="3"/>
  </si>
  <si>
    <t>日本</t>
    <rPh sb="0" eb="2">
      <t>ニホン</t>
    </rPh>
    <phoneticPr fontId="3"/>
  </si>
  <si>
    <t>Americas</t>
    <phoneticPr fontId="3"/>
  </si>
  <si>
    <t>米州</t>
    <rPh sb="0" eb="1">
      <t>ベイ</t>
    </rPh>
    <rPh sb="1" eb="2">
      <t>シュウ</t>
    </rPh>
    <phoneticPr fontId="3"/>
  </si>
  <si>
    <t>North America</t>
    <phoneticPr fontId="3"/>
  </si>
  <si>
    <t>北米</t>
    <rPh sb="0" eb="2">
      <t>ホクベイ</t>
    </rPh>
    <phoneticPr fontId="3"/>
  </si>
  <si>
    <t>Europe</t>
    <phoneticPr fontId="3"/>
  </si>
  <si>
    <t>欧州</t>
    <rPh sb="0" eb="2">
      <t>オウシュウ</t>
    </rPh>
    <phoneticPr fontId="3"/>
  </si>
  <si>
    <t>China</t>
    <phoneticPr fontId="3"/>
  </si>
  <si>
    <t>中国</t>
    <rPh sb="0" eb="2">
      <t>チュウゴク</t>
    </rPh>
    <phoneticPr fontId="3"/>
  </si>
  <si>
    <t>Other Asian Countries</t>
    <phoneticPr fontId="3"/>
  </si>
  <si>
    <t>その他のアジア</t>
    <phoneticPr fontId="3"/>
  </si>
  <si>
    <t>Other</t>
    <phoneticPr fontId="3"/>
  </si>
  <si>
    <t>その他</t>
    <rPh sb="2" eb="3">
      <t>ホカ</t>
    </rPh>
    <phoneticPr fontId="3"/>
  </si>
  <si>
    <t>Total</t>
    <phoneticPr fontId="3"/>
  </si>
  <si>
    <t>合計</t>
    <rPh sb="0" eb="2">
      <t>ゴウケイ</t>
    </rPh>
    <phoneticPr fontId="3"/>
  </si>
  <si>
    <t>Other</t>
  </si>
  <si>
    <t>(2)Analytical and Measuring Instruments  計測機器</t>
  </si>
  <si>
    <t>India</t>
    <phoneticPr fontId="3"/>
  </si>
  <si>
    <t>インド</t>
    <phoneticPr fontId="3"/>
  </si>
  <si>
    <t>FY14/FY13</t>
  </si>
  <si>
    <t>FY15/FY14</t>
  </si>
  <si>
    <t>FY16/FY15</t>
  </si>
  <si>
    <t>(3)Medical Systems　医用</t>
  </si>
  <si>
    <t>2H</t>
    <phoneticPr fontId="6"/>
  </si>
  <si>
    <t>(4)Industrial Machinery 　産業機械</t>
  </si>
  <si>
    <t>4.機種別売上高</t>
    <rPh sb="2" eb="4">
      <t>キシュ</t>
    </rPh>
    <rPh sb="4" eb="5">
      <t>ベツ</t>
    </rPh>
    <rPh sb="5" eb="7">
      <t>ウリアゲ</t>
    </rPh>
    <rPh sb="7" eb="8">
      <t>ダカ</t>
    </rPh>
    <phoneticPr fontId="3"/>
  </si>
  <si>
    <t>(1)Analytical and Measuring Instruments  計測機器</t>
    <rPh sb="41" eb="43">
      <t>ケイソク</t>
    </rPh>
    <rPh sb="43" eb="45">
      <t>キキ</t>
    </rPh>
    <phoneticPr fontId="3"/>
  </si>
  <si>
    <t>①Net sales 売上</t>
    <rPh sb="11" eb="13">
      <t>ウリアゲ</t>
    </rPh>
    <phoneticPr fontId="3"/>
  </si>
  <si>
    <t>Key models*</t>
    <phoneticPr fontId="3"/>
  </si>
  <si>
    <t>重点機種</t>
    <rPh sb="0" eb="2">
      <t>ジュウテン</t>
    </rPh>
    <rPh sb="2" eb="4">
      <t>キシュ</t>
    </rPh>
    <phoneticPr fontId="3"/>
  </si>
  <si>
    <t>Others</t>
    <phoneticPr fontId="3"/>
  </si>
  <si>
    <t>*Key models=LC,MS,GC</t>
  </si>
  <si>
    <t>②Ratio of sales 構成比率</t>
    <rPh sb="16" eb="18">
      <t>コウセイ</t>
    </rPh>
    <rPh sb="18" eb="20">
      <t>ヒリツ</t>
    </rPh>
    <phoneticPr fontId="3"/>
  </si>
  <si>
    <t>Key models</t>
    <phoneticPr fontId="3"/>
  </si>
  <si>
    <t>③Y on Y 前年同期比</t>
    <rPh sb="8" eb="10">
      <t>ゼンネン</t>
    </rPh>
    <rPh sb="10" eb="13">
      <t>ドウキヒ</t>
    </rPh>
    <phoneticPr fontId="3"/>
  </si>
  <si>
    <t>(2)Medical Systems and Eqipments　医用</t>
    <rPh sb="33" eb="35">
      <t>イヨウ</t>
    </rPh>
    <phoneticPr fontId="3"/>
  </si>
  <si>
    <t>Radiography System</t>
    <phoneticPr fontId="3"/>
  </si>
  <si>
    <t>X線装置</t>
    <rPh sb="1" eb="2">
      <t>セン</t>
    </rPh>
    <rPh sb="2" eb="4">
      <t>ソウチ</t>
    </rPh>
    <phoneticPr fontId="3"/>
  </si>
  <si>
    <t>(3)Industrial Machinery 　産業機械</t>
    <rPh sb="25" eb="27">
      <t>サンギョウ</t>
    </rPh>
    <rPh sb="27" eb="29">
      <t>キカイ</t>
    </rPh>
    <phoneticPr fontId="3"/>
  </si>
  <si>
    <t>TMP</t>
    <phoneticPr fontId="3"/>
  </si>
  <si>
    <t>ターボ分子ポンプ</t>
    <rPh sb="3" eb="5">
      <t>ブンシ</t>
    </rPh>
    <phoneticPr fontId="3"/>
  </si>
  <si>
    <t>Hydraulic Equipment</t>
    <phoneticPr fontId="3"/>
  </si>
  <si>
    <t>油圧機器</t>
    <rPh sb="0" eb="2">
      <t>ユアツ</t>
    </rPh>
    <rPh sb="2" eb="4">
      <t>キキ</t>
    </rPh>
    <phoneticPr fontId="3"/>
  </si>
  <si>
    <t>(4)Aircraft Equipment　航空</t>
  </si>
  <si>
    <t>Commercial Aircraft etc.</t>
    <phoneticPr fontId="3"/>
  </si>
  <si>
    <t>民間航空</t>
  </si>
  <si>
    <t>Defense</t>
    <phoneticPr fontId="3"/>
  </si>
  <si>
    <t>防衛</t>
    <rPh sb="0" eb="2">
      <t>ボウエイ</t>
    </rPh>
    <phoneticPr fontId="3"/>
  </si>
  <si>
    <t xml:space="preserve"> </t>
  </si>
  <si>
    <t>FY2018</t>
    <phoneticPr fontId="3"/>
  </si>
  <si>
    <t>Recurring Ratio</t>
  </si>
  <si>
    <t>リカーリング比率</t>
  </si>
  <si>
    <t>(2)Medical Systems and Equipments　医用</t>
  </si>
  <si>
    <t>FY2020</t>
  </si>
  <si>
    <t>(3)TMP　ターボ分子ポンプ</t>
    <rPh sb="10" eb="12">
      <t>ブンシ</t>
    </rPh>
    <phoneticPr fontId="3"/>
  </si>
  <si>
    <t>※リカーリング比率は、為替影響を除いています。</t>
  </si>
  <si>
    <t>(Note) Recurring ratio excludes the exchange rate effect.</t>
  </si>
  <si>
    <t xml:space="preserve">収益性 Profitability </t>
  </si>
  <si>
    <t>（3月31日に終了する各年）(Years ended March 31)</t>
    <phoneticPr fontId="2"/>
  </si>
  <si>
    <t>FY2008</t>
  </si>
  <si>
    <t>FY2009</t>
  </si>
  <si>
    <t>FY2010</t>
    <phoneticPr fontId="2"/>
  </si>
  <si>
    <t>FY2011</t>
    <phoneticPr fontId="2"/>
  </si>
  <si>
    <t>FY2012</t>
  </si>
  <si>
    <t>FY2019</t>
  </si>
  <si>
    <t>FY2021</t>
    <phoneticPr fontId="2"/>
  </si>
  <si>
    <t>FY2024</t>
    <phoneticPr fontId="15" type="noConversion"/>
  </si>
  <si>
    <t>総利益率</t>
    <rPh sb="0" eb="1">
      <t>ソウ</t>
    </rPh>
    <rPh sb="1" eb="3">
      <t>リエキ</t>
    </rPh>
    <rPh sb="3" eb="4">
      <t>リツ</t>
    </rPh>
    <phoneticPr fontId="2"/>
  </si>
  <si>
    <t>Gross profit ratio</t>
    <phoneticPr fontId="2"/>
  </si>
  <si>
    <t>販管比率</t>
    <rPh sb="0" eb="2">
      <t>ハンカン</t>
    </rPh>
    <rPh sb="2" eb="4">
      <t>ヒリツ</t>
    </rPh>
    <phoneticPr fontId="2"/>
  </si>
  <si>
    <t>SG&amp;A ratio</t>
    <phoneticPr fontId="2"/>
  </si>
  <si>
    <t>営業利益率</t>
    <rPh sb="0" eb="2">
      <t>エイギョウ</t>
    </rPh>
    <rPh sb="2" eb="4">
      <t>リエキ</t>
    </rPh>
    <rPh sb="4" eb="5">
      <t>リツ</t>
    </rPh>
    <phoneticPr fontId="2"/>
  </si>
  <si>
    <t>Operating income ratio</t>
  </si>
  <si>
    <t>ROA</t>
    <phoneticPr fontId="2"/>
  </si>
  <si>
    <t>ROE</t>
    <phoneticPr fontId="2"/>
  </si>
  <si>
    <t>ROIC</t>
  </si>
  <si>
    <t>税引後営業利益</t>
  </si>
  <si>
    <t>Operating income after tax</t>
  </si>
  <si>
    <t>実効税率</t>
  </si>
  <si>
    <t>Effective tax rate</t>
  </si>
  <si>
    <t>期首投下資本
（純資産＋有利子負債）</t>
  </si>
  <si>
    <t>Invested capital at the beginning of the period (net assets + interest-bearing liabilities)</t>
  </si>
  <si>
    <t>期末投下資本
（純資産＋有利子負債）</t>
  </si>
  <si>
    <t>Invested capital at the end of the period (net assets + interest-bearing liabilities)</t>
  </si>
  <si>
    <t>効率性 Efficiency</t>
  </si>
  <si>
    <t>従業員数(人）</t>
    <rPh sb="0" eb="3">
      <t>ジュウギョウイン</t>
    </rPh>
    <rPh sb="3" eb="4">
      <t>スウ</t>
    </rPh>
    <rPh sb="5" eb="6">
      <t>ニン</t>
    </rPh>
    <phoneticPr fontId="2"/>
  </si>
  <si>
    <t>Number of employees</t>
    <phoneticPr fontId="2"/>
  </si>
  <si>
    <t>従業員一人当たり売上高</t>
  </si>
  <si>
    <t>Net sales per employee</t>
  </si>
  <si>
    <t>従業員一人当たり営業利益</t>
  </si>
  <si>
    <t>Operating income per employee</t>
    <phoneticPr fontId="5"/>
  </si>
  <si>
    <t>総資産</t>
    <phoneticPr fontId="2"/>
  </si>
  <si>
    <t>Total assets</t>
  </si>
  <si>
    <t>受取手形、売掛金及び契約資産</t>
  </si>
  <si>
    <t>Notes and accounts receivable - trade, and contract assets</t>
  </si>
  <si>
    <t>在庫</t>
    <rPh sb="0" eb="2">
      <t>ザイコ</t>
    </rPh>
    <phoneticPr fontId="2"/>
  </si>
  <si>
    <t>Inventory</t>
    <phoneticPr fontId="2"/>
  </si>
  <si>
    <t>運転資本</t>
    <rPh sb="0" eb="2">
      <t>ウンテン</t>
    </rPh>
    <rPh sb="2" eb="4">
      <t>シホン</t>
    </rPh>
    <phoneticPr fontId="2"/>
  </si>
  <si>
    <t>Working Capital</t>
    <phoneticPr fontId="2"/>
  </si>
  <si>
    <t>総資産回転期間（日）</t>
    <rPh sb="0" eb="3">
      <t>ソウシサン</t>
    </rPh>
    <rPh sb="3" eb="5">
      <t>カイテン</t>
    </rPh>
    <rPh sb="5" eb="7">
      <t>キカン</t>
    </rPh>
    <rPh sb="8" eb="9">
      <t>ニチ</t>
    </rPh>
    <phoneticPr fontId="2"/>
  </si>
  <si>
    <t>Total assets turnover (day)</t>
  </si>
  <si>
    <t>在庫回転期間（日）</t>
    <rPh sb="0" eb="2">
      <t>ザイコ</t>
    </rPh>
    <rPh sb="2" eb="4">
      <t>カイテン</t>
    </rPh>
    <rPh sb="4" eb="6">
      <t>キカン</t>
    </rPh>
    <rPh sb="7" eb="8">
      <t>ニチ</t>
    </rPh>
    <phoneticPr fontId="2"/>
  </si>
  <si>
    <t>Inventory turnover (day)</t>
    <phoneticPr fontId="2"/>
  </si>
  <si>
    <t>運転資本：受取手形、売掛金及び契約資産＋商品及び製品＋仕掛品＋原材料及び貯蔵品―支払手形及び買掛金</t>
  </si>
  <si>
    <t>Working Capital: Notes and accounts receivable - trade, and contract assets + Merchandise and Products + Work in process + Raw materials and supplies - Trade notes and accounts payable</t>
  </si>
  <si>
    <t>安全性 Safety</t>
  </si>
  <si>
    <t>（3月31日に終了する各年　Years ended March 31)</t>
    <phoneticPr fontId="2"/>
  </si>
  <si>
    <t>自己資本比率 Equity Ratio</t>
  </si>
  <si>
    <t>純資産</t>
    <rPh sb="0" eb="3">
      <t>ジュンシサン</t>
    </rPh>
    <phoneticPr fontId="2"/>
  </si>
  <si>
    <t>Total net assets</t>
    <phoneticPr fontId="2"/>
  </si>
  <si>
    <t>自己資本比率</t>
    <rPh sb="0" eb="2">
      <t>ジコ</t>
    </rPh>
    <rPh sb="2" eb="4">
      <t>シホン</t>
    </rPh>
    <rPh sb="4" eb="6">
      <t>ヒリツ</t>
    </rPh>
    <phoneticPr fontId="2"/>
  </si>
  <si>
    <t>Equity ratio</t>
    <phoneticPr fontId="2"/>
  </si>
  <si>
    <t>流動比率 Current Ratio</t>
  </si>
  <si>
    <t>流動資産</t>
    <rPh sb="0" eb="2">
      <t>リュウドウ</t>
    </rPh>
    <rPh sb="2" eb="4">
      <t>シサン</t>
    </rPh>
    <phoneticPr fontId="2"/>
  </si>
  <si>
    <t>流動負債</t>
    <rPh sb="0" eb="2">
      <t>リュウドウ</t>
    </rPh>
    <rPh sb="2" eb="4">
      <t>フサイ</t>
    </rPh>
    <phoneticPr fontId="2"/>
  </si>
  <si>
    <t>流動比率</t>
    <rPh sb="0" eb="2">
      <t>リュウドウ</t>
    </rPh>
    <rPh sb="2" eb="4">
      <t>ヒリツ</t>
    </rPh>
    <phoneticPr fontId="2"/>
  </si>
  <si>
    <t>Current ratio</t>
    <phoneticPr fontId="2"/>
  </si>
  <si>
    <t>1株当たり情報 Per Share Information</t>
  </si>
  <si>
    <t>1株当り純利益（円）</t>
  </si>
  <si>
    <t>EPS (\)</t>
  </si>
  <si>
    <t>1株当り純資産（円）</t>
  </si>
  <si>
    <t>BPS (\)</t>
  </si>
  <si>
    <t>株価収益率（倍）</t>
  </si>
  <si>
    <t>PER (times)</t>
  </si>
  <si>
    <t>株価純資産倍率（倍）</t>
  </si>
  <si>
    <t>PBR (times)</t>
  </si>
  <si>
    <t>期末株価（円）</t>
  </si>
  <si>
    <t>Stock price at the end of the period (\)</t>
  </si>
  <si>
    <t>期中平均株式数（千株）</t>
  </si>
  <si>
    <t>Average number of shares during year (thousand stocks)</t>
  </si>
  <si>
    <t>期末発行済株式数（自己株式を含む）（千株）</t>
  </si>
  <si>
    <t>Total number of issued shares at the end of the period (including treasury shares) (thousand stocks)</t>
  </si>
  <si>
    <t>時価総額（億円）</t>
  </si>
  <si>
    <t>Market capitalization (\100 Millions)</t>
  </si>
  <si>
    <t>配当額・配当性向 Dividend &amp; Payout Ratio</t>
  </si>
  <si>
    <t>1株当たり配当額（円）</t>
  </si>
  <si>
    <t>Dividend (\)</t>
  </si>
  <si>
    <t>配当性向（%）</t>
  </si>
  <si>
    <t>Payout Ratio (%)</t>
  </si>
  <si>
    <r>
      <t>連結貸借対照表 Consolidated Balance Sheets　</t>
    </r>
    <r>
      <rPr>
        <sz val="14"/>
        <color theme="1"/>
        <rFont val="Meiryo UI"/>
        <family val="3"/>
        <charset val="128"/>
      </rPr>
      <t xml:space="preserve">   (3月31日現在　As of March 31)</t>
    </r>
  </si>
  <si>
    <t>資産の部</t>
    <phoneticPr fontId="2"/>
  </si>
  <si>
    <t>Assets</t>
    <phoneticPr fontId="2"/>
  </si>
  <si>
    <t>FY2008</t>
    <phoneticPr fontId="2"/>
  </si>
  <si>
    <t>FY2009</t>
    <phoneticPr fontId="2"/>
  </si>
  <si>
    <t>流動資産</t>
    <phoneticPr fontId="2"/>
  </si>
  <si>
    <t>Current assets</t>
    <phoneticPr fontId="2"/>
  </si>
  <si>
    <t>現金及び預金</t>
    <phoneticPr fontId="2"/>
  </si>
  <si>
    <t xml:space="preserve">Cash and time deposits </t>
    <phoneticPr fontId="2"/>
  </si>
  <si>
    <t>有価証券</t>
    <phoneticPr fontId="2"/>
  </si>
  <si>
    <t xml:space="preserve">Marketable securities </t>
    <phoneticPr fontId="2"/>
  </si>
  <si>
    <t>̶</t>
  </si>
  <si>
    <t>̶</t>
    <phoneticPr fontId="2"/>
  </si>
  <si>
    <t>̶</t>
    <phoneticPr fontId="3"/>
  </si>
  <si>
    <t>商品及び製品</t>
    <phoneticPr fontId="2"/>
  </si>
  <si>
    <t>Merchandise and Products</t>
    <phoneticPr fontId="2"/>
  </si>
  <si>
    <t>仕掛品</t>
    <phoneticPr fontId="2"/>
  </si>
  <si>
    <t xml:space="preserve">Work in process </t>
    <phoneticPr fontId="2"/>
  </si>
  <si>
    <t>原材料及び貯蔵品</t>
    <phoneticPr fontId="2"/>
  </si>
  <si>
    <t xml:space="preserve">Raw materials and supplies </t>
    <phoneticPr fontId="2"/>
  </si>
  <si>
    <t>繰延税金資産</t>
    <phoneticPr fontId="2"/>
  </si>
  <si>
    <t xml:space="preserve">Deferred tax assets </t>
    <phoneticPr fontId="2"/>
  </si>
  <si>
    <t>その他</t>
    <phoneticPr fontId="2"/>
  </si>
  <si>
    <t xml:space="preserve">Other </t>
    <phoneticPr fontId="2"/>
  </si>
  <si>
    <t>貸倒引当金</t>
    <phoneticPr fontId="2"/>
  </si>
  <si>
    <t xml:space="preserve">Allowance for doubtful receivables </t>
    <phoneticPr fontId="2"/>
  </si>
  <si>
    <t>流動資産合計</t>
    <phoneticPr fontId="2"/>
  </si>
  <si>
    <t xml:space="preserve">Total current assets </t>
    <phoneticPr fontId="2"/>
  </si>
  <si>
    <t>固定資産</t>
    <phoneticPr fontId="2"/>
  </si>
  <si>
    <t>Noncurrent assets</t>
    <phoneticPr fontId="2"/>
  </si>
  <si>
    <t>有形固定資産</t>
    <phoneticPr fontId="2"/>
  </si>
  <si>
    <t>Property, plant and equipment</t>
    <phoneticPr fontId="2"/>
  </si>
  <si>
    <t>土地</t>
    <phoneticPr fontId="2"/>
  </si>
  <si>
    <t xml:space="preserve">Land </t>
    <phoneticPr fontId="2"/>
  </si>
  <si>
    <t xml:space="preserve">建設仮勘定 </t>
    <phoneticPr fontId="2"/>
  </si>
  <si>
    <t xml:space="preserve">Construction in progress </t>
    <phoneticPr fontId="2"/>
  </si>
  <si>
    <t xml:space="preserve">有形固定資産合計 </t>
    <phoneticPr fontId="2"/>
  </si>
  <si>
    <t>Net property, plant and equipment</t>
    <phoneticPr fontId="2"/>
  </si>
  <si>
    <t>無形固定資産</t>
  </si>
  <si>
    <t>Intangible assets</t>
  </si>
  <si>
    <t>のれん</t>
    <phoneticPr fontId="3"/>
  </si>
  <si>
    <t>Goodwill</t>
  </si>
  <si>
    <t>その他</t>
    <phoneticPr fontId="3"/>
  </si>
  <si>
    <t>無形固定資産合計</t>
  </si>
  <si>
    <t>Total intangible assets</t>
  </si>
  <si>
    <t>投資その他の資産</t>
    <phoneticPr fontId="2"/>
  </si>
  <si>
    <t>Investments and other assets</t>
    <phoneticPr fontId="2"/>
  </si>
  <si>
    <t xml:space="preserve">投資有価証券 </t>
    <phoneticPr fontId="2"/>
  </si>
  <si>
    <t>Investment securities</t>
    <phoneticPr fontId="2"/>
  </si>
  <si>
    <t xml:space="preserve">長期貸付金 </t>
    <phoneticPr fontId="2"/>
  </si>
  <si>
    <t>Long-term receivables</t>
    <phoneticPr fontId="2"/>
  </si>
  <si>
    <t>退職給付に係る資産</t>
    <rPh sb="0" eb="2">
      <t>タイショク</t>
    </rPh>
    <rPh sb="2" eb="4">
      <t>キュウフ</t>
    </rPh>
    <rPh sb="5" eb="6">
      <t>カカワ</t>
    </rPh>
    <rPh sb="7" eb="9">
      <t>シサン</t>
    </rPh>
    <phoneticPr fontId="2"/>
  </si>
  <si>
    <t>Assets for retirement benefit</t>
    <phoneticPr fontId="2"/>
  </si>
  <si>
    <t xml:space="preserve">繰延税金資産 </t>
    <phoneticPr fontId="2"/>
  </si>
  <si>
    <t xml:space="preserve">その他 </t>
    <phoneticPr fontId="2"/>
  </si>
  <si>
    <t>Allowance for doubtful receivables</t>
    <phoneticPr fontId="2"/>
  </si>
  <si>
    <t xml:space="preserve">投資その他の資産合計 </t>
    <phoneticPr fontId="2"/>
  </si>
  <si>
    <t xml:space="preserve">Total investments and other assets </t>
    <phoneticPr fontId="2"/>
  </si>
  <si>
    <t xml:space="preserve">固定資産合計 </t>
    <phoneticPr fontId="2"/>
  </si>
  <si>
    <t xml:space="preserve">Total noncurrent assets </t>
    <phoneticPr fontId="2"/>
  </si>
  <si>
    <t xml:space="preserve">資産合計 </t>
    <phoneticPr fontId="2"/>
  </si>
  <si>
    <t>Total assets</t>
    <phoneticPr fontId="2"/>
  </si>
  <si>
    <t>負債の部</t>
    <phoneticPr fontId="2"/>
  </si>
  <si>
    <t>Liabilities</t>
    <phoneticPr fontId="2"/>
  </si>
  <si>
    <t>流動負債</t>
    <phoneticPr fontId="2"/>
  </si>
  <si>
    <t>Current liabilities</t>
    <phoneticPr fontId="2"/>
  </si>
  <si>
    <t>支払手形及び買掛金</t>
    <phoneticPr fontId="2"/>
  </si>
  <si>
    <t>Trade notes and accounts payable 　</t>
    <phoneticPr fontId="2"/>
  </si>
  <si>
    <t>短期借入金</t>
    <phoneticPr fontId="2"/>
  </si>
  <si>
    <t xml:space="preserve">Short-term loans </t>
    <phoneticPr fontId="2"/>
  </si>
  <si>
    <t>コマーシャルペーパー</t>
    <phoneticPr fontId="2"/>
  </si>
  <si>
    <t xml:space="preserve">Commercial papers </t>
    <phoneticPr fontId="2"/>
  </si>
  <si>
    <t>1年内償還社債</t>
    <phoneticPr fontId="2"/>
  </si>
  <si>
    <t>Current portion of unsecured bonds</t>
    <phoneticPr fontId="2"/>
  </si>
  <si>
    <t>リース債務</t>
    <phoneticPr fontId="2"/>
  </si>
  <si>
    <t xml:space="preserve">Lease obligations </t>
    <phoneticPr fontId="2"/>
  </si>
  <si>
    <t>未払金</t>
    <phoneticPr fontId="2"/>
  </si>
  <si>
    <t xml:space="preserve">Accounts payable </t>
    <phoneticPr fontId="2"/>
  </si>
  <si>
    <t>未払法人税等</t>
    <phoneticPr fontId="2"/>
  </si>
  <si>
    <t xml:space="preserve">Income taxes payable, other </t>
    <phoneticPr fontId="2"/>
  </si>
  <si>
    <t>契約負債</t>
    <rPh sb="0" eb="2">
      <t>ケイヤク</t>
    </rPh>
    <rPh sb="2" eb="4">
      <t>フサイ</t>
    </rPh>
    <phoneticPr fontId="2"/>
  </si>
  <si>
    <t>Contract liability</t>
    <phoneticPr fontId="2"/>
  </si>
  <si>
    <t>賞与引当金</t>
    <phoneticPr fontId="2"/>
  </si>
  <si>
    <t xml:space="preserve">Allowance for employees’ bonuses </t>
    <phoneticPr fontId="2"/>
  </si>
  <si>
    <t>役員賞与引当金</t>
    <phoneticPr fontId="2"/>
  </si>
  <si>
    <t>Allowance for director’s bonuses</t>
    <phoneticPr fontId="2"/>
  </si>
  <si>
    <t>受注損失引当金</t>
    <rPh sb="0" eb="2">
      <t>ジュチュウ</t>
    </rPh>
    <rPh sb="2" eb="4">
      <t>ソンシツ</t>
    </rPh>
    <rPh sb="4" eb="6">
      <t>ヒキアテ</t>
    </rPh>
    <rPh sb="6" eb="7">
      <t>キン</t>
    </rPh>
    <phoneticPr fontId="2"/>
  </si>
  <si>
    <t>Provision for loss on order received</t>
    <phoneticPr fontId="2"/>
  </si>
  <si>
    <t>株式給付引当金</t>
    <rPh sb="0" eb="2">
      <t>カブシキ</t>
    </rPh>
    <rPh sb="2" eb="4">
      <t>キュウフ</t>
    </rPh>
    <rPh sb="4" eb="6">
      <t>ヒキアテ</t>
    </rPh>
    <rPh sb="6" eb="7">
      <t>キン</t>
    </rPh>
    <phoneticPr fontId="2"/>
  </si>
  <si>
    <t>Liability for stock benefits</t>
    <phoneticPr fontId="2"/>
  </si>
  <si>
    <t>リコール関連引当金</t>
    <rPh sb="8" eb="9">
      <t>キン</t>
    </rPh>
    <phoneticPr fontId="3"/>
  </si>
  <si>
    <t>Provision for recall</t>
  </si>
  <si>
    <t>防衛装備品関連損失引当金</t>
    <phoneticPr fontId="2"/>
  </si>
  <si>
    <t xml:space="preserve">Provision for loss on defense equipment </t>
    <phoneticPr fontId="2"/>
  </si>
  <si>
    <t xml:space="preserve">流動負債合計 </t>
    <phoneticPr fontId="2"/>
  </si>
  <si>
    <t xml:space="preserve">Total current liabilities 　 </t>
    <phoneticPr fontId="2"/>
  </si>
  <si>
    <t>固定負債</t>
    <phoneticPr fontId="2"/>
  </si>
  <si>
    <t>Long-term liabilities:</t>
    <phoneticPr fontId="2"/>
  </si>
  <si>
    <t>社債</t>
    <phoneticPr fontId="2"/>
  </si>
  <si>
    <t xml:space="preserve">Unsecured bonds 　 </t>
    <phoneticPr fontId="2"/>
  </si>
  <si>
    <t>長期借入金</t>
    <phoneticPr fontId="2"/>
  </si>
  <si>
    <t>Long-term debt</t>
    <phoneticPr fontId="2"/>
  </si>
  <si>
    <t>役員退職慰労金引当金</t>
    <phoneticPr fontId="2"/>
  </si>
  <si>
    <t xml:space="preserve">Liability for directors’ retirement benefi ts </t>
    <phoneticPr fontId="2"/>
  </si>
  <si>
    <t>退職給付に係る負債</t>
    <phoneticPr fontId="2"/>
  </si>
  <si>
    <t>Liabilities for retirement benefi ts</t>
    <phoneticPr fontId="2"/>
  </si>
  <si>
    <t>退職給付引当金</t>
    <phoneticPr fontId="2"/>
  </si>
  <si>
    <t xml:space="preserve">Liability for employees’ retirement benefi ts </t>
    <phoneticPr fontId="2"/>
  </si>
  <si>
    <t xml:space="preserve">固定負債合計 </t>
    <phoneticPr fontId="2"/>
  </si>
  <si>
    <t xml:space="preserve">Total long-term liabilities 　 </t>
    <phoneticPr fontId="2"/>
  </si>
  <si>
    <t xml:space="preserve">負債合計 </t>
    <phoneticPr fontId="2"/>
  </si>
  <si>
    <t xml:space="preserve">Total liabilities 　 </t>
    <phoneticPr fontId="2"/>
  </si>
  <si>
    <t>純資産の部</t>
    <phoneticPr fontId="2"/>
  </si>
  <si>
    <t>Net assets</t>
    <phoneticPr fontId="2"/>
  </si>
  <si>
    <t>株主資本</t>
    <phoneticPr fontId="2"/>
  </si>
  <si>
    <t>Shareholders’ capital</t>
    <phoneticPr fontId="2"/>
  </si>
  <si>
    <t>資本金</t>
    <phoneticPr fontId="2"/>
  </si>
  <si>
    <t xml:space="preserve">Common stock 　 </t>
    <phoneticPr fontId="2"/>
  </si>
  <si>
    <t>資本剰余金</t>
    <phoneticPr fontId="2"/>
  </si>
  <si>
    <t xml:space="preserve">Additional paid-in capital </t>
    <phoneticPr fontId="2"/>
  </si>
  <si>
    <t>利益剰余金</t>
    <phoneticPr fontId="2"/>
  </si>
  <si>
    <t xml:space="preserve">Retained earnings </t>
    <phoneticPr fontId="2"/>
  </si>
  <si>
    <t>自己株式</t>
    <phoneticPr fontId="2"/>
  </si>
  <si>
    <t xml:space="preserve">Treasury stock </t>
    <phoneticPr fontId="2"/>
  </si>
  <si>
    <t xml:space="preserve">株主資本合計 </t>
    <phoneticPr fontId="2"/>
  </si>
  <si>
    <t>Total shareholders’ capital 　</t>
    <phoneticPr fontId="2"/>
  </si>
  <si>
    <t>その他の包括利益累計額</t>
    <phoneticPr fontId="2"/>
  </si>
  <si>
    <t>Accumulated other comprehensive income</t>
    <phoneticPr fontId="2"/>
  </si>
  <si>
    <t>その他有価証券評価差額金</t>
    <phoneticPr fontId="2"/>
  </si>
  <si>
    <t xml:space="preserve">Net unrealized gain on available-for-sales securities 　 </t>
    <phoneticPr fontId="2"/>
  </si>
  <si>
    <t>為替換算調整勘定</t>
    <phoneticPr fontId="2"/>
  </si>
  <si>
    <t xml:space="preserve">Foreign currency translation adjustments </t>
    <phoneticPr fontId="2"/>
  </si>
  <si>
    <t>退職給付に係る調整累計額</t>
    <phoneticPr fontId="2"/>
  </si>
  <si>
    <t>Cumulative adjustments to retirement benefi ts</t>
    <phoneticPr fontId="2"/>
  </si>
  <si>
    <t xml:space="preserve">その他の包括利益累計額合計 </t>
    <phoneticPr fontId="2"/>
  </si>
  <si>
    <t>Total accumulated other comprehensive income 　</t>
    <phoneticPr fontId="2"/>
  </si>
  <si>
    <t>非支配株主持分</t>
    <phoneticPr fontId="2"/>
  </si>
  <si>
    <t xml:space="preserve">Non-controlling interests 　 </t>
    <phoneticPr fontId="2"/>
  </si>
  <si>
    <t>純資産合計　</t>
    <phoneticPr fontId="2"/>
  </si>
  <si>
    <t xml:space="preserve">Total net assets 　 </t>
    <phoneticPr fontId="2"/>
  </si>
  <si>
    <t xml:space="preserve">負債及び純資産合計 </t>
    <phoneticPr fontId="2"/>
  </si>
  <si>
    <t>Total liabilities and net assets 　</t>
    <phoneticPr fontId="2"/>
  </si>
  <si>
    <r>
      <t xml:space="preserve">連結損益計算書 Consolidated Statement of Income    </t>
    </r>
    <r>
      <rPr>
        <sz val="14"/>
        <color theme="1"/>
        <rFont val="Meiryo UI"/>
        <family val="3"/>
        <charset val="128"/>
      </rPr>
      <t>（3月31日に終了する各年　Years ended March 31)</t>
    </r>
  </si>
  <si>
    <t>売上高</t>
    <phoneticPr fontId="2"/>
  </si>
  <si>
    <t xml:space="preserve">Net sales </t>
    <phoneticPr fontId="2"/>
  </si>
  <si>
    <t>売上原価</t>
    <phoneticPr fontId="2"/>
  </si>
  <si>
    <t>Cost of sales</t>
    <phoneticPr fontId="2"/>
  </si>
  <si>
    <t>売上総利益</t>
    <phoneticPr fontId="2"/>
  </si>
  <si>
    <t xml:space="preserve">Gross profit </t>
    <phoneticPr fontId="2"/>
  </si>
  <si>
    <t>販売費及び一般管理費</t>
    <phoneticPr fontId="2"/>
  </si>
  <si>
    <t xml:space="preserve">Selling, general and administrative expenses </t>
    <phoneticPr fontId="2"/>
  </si>
  <si>
    <t>営業利益</t>
    <phoneticPr fontId="2"/>
  </si>
  <si>
    <t xml:space="preserve">Operating income </t>
    <phoneticPr fontId="2"/>
  </si>
  <si>
    <t>営業外収益</t>
    <phoneticPr fontId="2"/>
  </si>
  <si>
    <t>Other income:</t>
    <phoneticPr fontId="2"/>
  </si>
  <si>
    <t>受取利息</t>
    <phoneticPr fontId="2"/>
  </si>
  <si>
    <t xml:space="preserve">Interest income </t>
    <phoneticPr fontId="2"/>
  </si>
  <si>
    <t xml:space="preserve">受取配当金 </t>
    <phoneticPr fontId="2"/>
  </si>
  <si>
    <t xml:space="preserve">Dividend income </t>
    <phoneticPr fontId="2"/>
  </si>
  <si>
    <t xml:space="preserve">受取保険金 </t>
    <phoneticPr fontId="2"/>
  </si>
  <si>
    <t xml:space="preserve">Insurance payments received </t>
    <phoneticPr fontId="2"/>
  </si>
  <si>
    <t xml:space="preserve">受取賃貸料 </t>
    <phoneticPr fontId="2"/>
  </si>
  <si>
    <t xml:space="preserve">Rent received </t>
    <phoneticPr fontId="2"/>
  </si>
  <si>
    <t>―</t>
  </si>
  <si>
    <t xml:space="preserve">為替差益 </t>
    <phoneticPr fontId="2"/>
  </si>
  <si>
    <t>Foreign exchange profit</t>
    <phoneticPr fontId="2"/>
  </si>
  <si>
    <t xml:space="preserve">助成金収入 </t>
    <phoneticPr fontId="2"/>
  </si>
  <si>
    <t xml:space="preserve">Subsidy received </t>
    <phoneticPr fontId="2"/>
  </si>
  <si>
    <t xml:space="preserve">営業外収益合計 </t>
    <phoneticPr fontId="2"/>
  </si>
  <si>
    <t xml:space="preserve">Total other income </t>
    <phoneticPr fontId="2"/>
  </si>
  <si>
    <t>営業外費用</t>
    <phoneticPr fontId="2"/>
  </si>
  <si>
    <t>Other expense:</t>
    <phoneticPr fontId="2"/>
  </si>
  <si>
    <t xml:space="preserve">支払利息 </t>
    <phoneticPr fontId="2"/>
  </si>
  <si>
    <t xml:space="preserve">Interest expense </t>
    <phoneticPr fontId="2"/>
  </si>
  <si>
    <t xml:space="preserve">為替差損 </t>
    <phoneticPr fontId="2"/>
  </si>
  <si>
    <t xml:space="preserve">Foreign exchange loss </t>
    <phoneticPr fontId="2"/>
  </si>
  <si>
    <t>寄付金</t>
    <rPh sb="0" eb="2">
      <t>キフ</t>
    </rPh>
    <rPh sb="2" eb="3">
      <t>キン</t>
    </rPh>
    <phoneticPr fontId="2"/>
  </si>
  <si>
    <t>Contribution</t>
    <phoneticPr fontId="2"/>
  </si>
  <si>
    <t xml:space="preserve">営業外費用合計 </t>
    <phoneticPr fontId="2"/>
  </si>
  <si>
    <t xml:space="preserve">Total other expenses </t>
    <phoneticPr fontId="2"/>
  </si>
  <si>
    <t>経常利益</t>
    <phoneticPr fontId="2"/>
  </si>
  <si>
    <t xml:space="preserve">Ordinary income </t>
    <phoneticPr fontId="2"/>
  </si>
  <si>
    <t>特別利益</t>
    <phoneticPr fontId="2"/>
  </si>
  <si>
    <t>Extraordinary income:</t>
    <phoneticPr fontId="2"/>
  </si>
  <si>
    <t>投資有価証券譲渡益</t>
    <rPh sb="0" eb="2">
      <t>トウシ</t>
    </rPh>
    <rPh sb="2" eb="4">
      <t>ユウカ</t>
    </rPh>
    <rPh sb="4" eb="6">
      <t>ショウケン</t>
    </rPh>
    <rPh sb="6" eb="9">
      <t>ジョウトエキ</t>
    </rPh>
    <phoneticPr fontId="2"/>
  </si>
  <si>
    <t>Net gain on transfer of investment securities</t>
    <phoneticPr fontId="2"/>
  </si>
  <si>
    <t>―</t>
    <phoneticPr fontId="3"/>
  </si>
  <si>
    <t xml:space="preserve">固定資産売却益 </t>
    <phoneticPr fontId="2"/>
  </si>
  <si>
    <t xml:space="preserve">Gain on sale of propery, plant and equipment </t>
    <phoneticPr fontId="2"/>
  </si>
  <si>
    <t>持分変動利益</t>
    <phoneticPr fontId="3"/>
  </si>
  <si>
    <t>Gain on change in equity</t>
  </si>
  <si>
    <t>受取保険金</t>
    <phoneticPr fontId="3"/>
  </si>
  <si>
    <t>Insurance claim income</t>
  </si>
  <si>
    <t xml:space="preserve">退職給付信託設定益 </t>
    <phoneticPr fontId="2"/>
  </si>
  <si>
    <t xml:space="preserve">Gain on contribution of sequrities to retirement benefit trust </t>
    <phoneticPr fontId="2"/>
  </si>
  <si>
    <t xml:space="preserve">投資有価証券売却益 </t>
    <phoneticPr fontId="2"/>
  </si>
  <si>
    <t xml:space="preserve">Gain on sales of investment securities </t>
    <phoneticPr fontId="2"/>
  </si>
  <si>
    <t>―</t>
    <phoneticPr fontId="2"/>
  </si>
  <si>
    <t>投資有価証券清算益</t>
    <rPh sb="0" eb="2">
      <t>トウシ</t>
    </rPh>
    <rPh sb="2" eb="4">
      <t>ユウカ</t>
    </rPh>
    <rPh sb="4" eb="6">
      <t>ショウケン</t>
    </rPh>
    <rPh sb="6" eb="8">
      <t>セイサン</t>
    </rPh>
    <rPh sb="8" eb="9">
      <t>エキ</t>
    </rPh>
    <phoneticPr fontId="2"/>
  </si>
  <si>
    <t>Gain on liquidation of investment securities</t>
    <phoneticPr fontId="2"/>
  </si>
  <si>
    <t xml:space="preserve">特別利益合計 </t>
    <phoneticPr fontId="2"/>
  </si>
  <si>
    <t xml:space="preserve">Total extraordinary income </t>
    <phoneticPr fontId="2"/>
  </si>
  <si>
    <t>特別損失</t>
    <phoneticPr fontId="2"/>
  </si>
  <si>
    <t>Extraordinary loss:</t>
    <phoneticPr fontId="2"/>
  </si>
  <si>
    <t>リコール関連損失</t>
    <rPh sb="6" eb="8">
      <t>ソンシツ</t>
    </rPh>
    <phoneticPr fontId="3"/>
  </si>
  <si>
    <t>Recall losses</t>
  </si>
  <si>
    <t>事業整理損</t>
  </si>
  <si>
    <t>Loss on liquidation of business</t>
  </si>
  <si>
    <t>特別調査費用等</t>
  </si>
  <si>
    <t>Loss on special investigation</t>
  </si>
  <si>
    <t>火災損失</t>
    <rPh sb="0" eb="4">
      <t>カサイソンシツ</t>
    </rPh>
    <phoneticPr fontId="2"/>
  </si>
  <si>
    <t>Loss on fire</t>
    <phoneticPr fontId="2"/>
  </si>
  <si>
    <t xml:space="preserve">減損損失 </t>
    <phoneticPr fontId="2"/>
  </si>
  <si>
    <t xml:space="preserve">Impairment loss </t>
    <phoneticPr fontId="2"/>
  </si>
  <si>
    <t xml:space="preserve">固定資産処分損 </t>
    <phoneticPr fontId="2"/>
  </si>
  <si>
    <t xml:space="preserve">Loss on disposal of property, plant and equipment </t>
    <phoneticPr fontId="2"/>
  </si>
  <si>
    <t>投資有価証券売却損</t>
    <phoneticPr fontId="2"/>
  </si>
  <si>
    <t>Loss on sales of investment securities</t>
    <phoneticPr fontId="2"/>
  </si>
  <si>
    <t>投資有価証券評価損</t>
    <phoneticPr fontId="2"/>
  </si>
  <si>
    <t xml:space="preserve"> Loss on write-down of investment securities </t>
    <phoneticPr fontId="2"/>
  </si>
  <si>
    <t xml:space="preserve">防衛装備品関連損失引当金繰入額 </t>
    <phoneticPr fontId="2"/>
  </si>
  <si>
    <t xml:space="preserve">契約変更に伴う精算金 </t>
    <phoneticPr fontId="2"/>
  </si>
  <si>
    <t xml:space="preserve">Settlement of contract amendment </t>
    <phoneticPr fontId="2"/>
  </si>
  <si>
    <t>防衛装備品関連損失</t>
    <phoneticPr fontId="2"/>
  </si>
  <si>
    <t xml:space="preserve">Loss on defense equipment </t>
    <phoneticPr fontId="2"/>
  </si>
  <si>
    <t xml:space="preserve">退職給付費用 </t>
    <phoneticPr fontId="2"/>
  </si>
  <si>
    <t>Retirement benefit cost</t>
    <phoneticPr fontId="2"/>
  </si>
  <si>
    <t xml:space="preserve">たな卸資産評価損 </t>
    <phoneticPr fontId="2"/>
  </si>
  <si>
    <t xml:space="preserve">Loss on write-down of inventries </t>
    <phoneticPr fontId="2"/>
  </si>
  <si>
    <t xml:space="preserve">環境対策費 </t>
    <phoneticPr fontId="2"/>
  </si>
  <si>
    <t xml:space="preserve">Environmental preservation expenses </t>
    <phoneticPr fontId="2"/>
  </si>
  <si>
    <t>特別損失合計</t>
    <phoneticPr fontId="2"/>
  </si>
  <si>
    <t>Total extraordinary losses</t>
    <phoneticPr fontId="2"/>
  </si>
  <si>
    <t>税金等調整前当期純利益</t>
    <phoneticPr fontId="2"/>
  </si>
  <si>
    <t xml:space="preserve">Income before income taxes </t>
    <phoneticPr fontId="2"/>
  </si>
  <si>
    <t>法人税、住民税及び事業税</t>
    <phoneticPr fontId="2"/>
  </si>
  <si>
    <t xml:space="preserve">Income taxes </t>
    <phoneticPr fontId="2"/>
  </si>
  <si>
    <t>過年度法人税等戻入額</t>
    <phoneticPr fontId="2"/>
  </si>
  <si>
    <t xml:space="preserve">Refund of income taxes for past fi scal years </t>
    <phoneticPr fontId="2"/>
  </si>
  <si>
    <t>法人税等調整額</t>
    <phoneticPr fontId="2"/>
  </si>
  <si>
    <t>Income taxes adjustments</t>
    <phoneticPr fontId="2"/>
  </si>
  <si>
    <t xml:space="preserve">　法人税等合計 </t>
    <phoneticPr fontId="2"/>
  </si>
  <si>
    <t xml:space="preserve">Total income taxes and income taxes adjustments </t>
    <phoneticPr fontId="2"/>
  </si>
  <si>
    <t>当期純利益</t>
    <phoneticPr fontId="2"/>
  </si>
  <si>
    <t xml:space="preserve">Profit </t>
    <phoneticPr fontId="2"/>
  </si>
  <si>
    <t>(0)</t>
    <phoneticPr fontId="3"/>
  </si>
  <si>
    <t>親会社株主に帰属する当期純利益</t>
    <phoneticPr fontId="2"/>
  </si>
  <si>
    <t xml:space="preserve">Profit attributable to owners of parent </t>
    <phoneticPr fontId="2"/>
  </si>
  <si>
    <r>
      <t xml:space="preserve">連結キャッシュフロー計算書  Consolidated Statement of Cash Flows </t>
    </r>
    <r>
      <rPr>
        <sz val="14"/>
        <color theme="1"/>
        <rFont val="Meiryo UI"/>
        <family val="3"/>
        <charset val="128"/>
      </rPr>
      <t>（3月31日に終了する各年　Years ended March 31)</t>
    </r>
  </si>
  <si>
    <t>営業活動によるキャッシュフロー</t>
    <phoneticPr fontId="2"/>
  </si>
  <si>
    <t>Cash flows from operating activities</t>
    <phoneticPr fontId="2"/>
  </si>
  <si>
    <t>減価償却費</t>
  </si>
  <si>
    <t xml:space="preserve">Depreciation and amortization </t>
    <phoneticPr fontId="2"/>
  </si>
  <si>
    <t>受取保険金</t>
  </si>
  <si>
    <t>減損損失</t>
    <phoneticPr fontId="2"/>
  </si>
  <si>
    <t>貸倒引当金の増（減）額</t>
    <phoneticPr fontId="2"/>
  </si>
  <si>
    <t xml:space="preserve">Increase (decrease) in allowance for doubtful receivables </t>
    <phoneticPr fontId="2"/>
  </si>
  <si>
    <t>賞与引当金の増（減）額</t>
    <phoneticPr fontId="2"/>
  </si>
  <si>
    <t xml:space="preserve">Increase (decrease) in allowance for employees’ bonuses </t>
    <phoneticPr fontId="2"/>
  </si>
  <si>
    <t>役員賞与引当金の増（減）額</t>
    <phoneticPr fontId="2"/>
  </si>
  <si>
    <t xml:space="preserve">Increase (decrease) in allowance for director’s bonuses </t>
    <phoneticPr fontId="2"/>
  </si>
  <si>
    <t>退職給付引当金の増（減）額</t>
    <phoneticPr fontId="2"/>
  </si>
  <si>
    <t xml:space="preserve">Provision for (reversal of) accrued retirement benefits for employees </t>
    <phoneticPr fontId="2"/>
  </si>
  <si>
    <t>退職給付に係る負債の増（減）額</t>
    <rPh sb="7" eb="9">
      <t>フサイ</t>
    </rPh>
    <phoneticPr fontId="2"/>
  </si>
  <si>
    <t xml:space="preserve">Increase (decrease) in liability for retirement benefits </t>
    <phoneticPr fontId="2"/>
  </si>
  <si>
    <t>退職給付に係る資産及び
負債の増（減）額</t>
    <rPh sb="7" eb="9">
      <t>シサン</t>
    </rPh>
    <rPh sb="9" eb="10">
      <t>オヨ</t>
    </rPh>
    <phoneticPr fontId="2"/>
  </si>
  <si>
    <t xml:space="preserve">Increase (decrease) in liability for asset and retirement benefits </t>
    <phoneticPr fontId="2"/>
  </si>
  <si>
    <t xml:space="preserve">退職給付信託設定損（益） </t>
    <phoneticPr fontId="2"/>
  </si>
  <si>
    <t xml:space="preserve">(Gain) loss on contribution of securities to employees’ retirement benefit trust </t>
    <phoneticPr fontId="2"/>
  </si>
  <si>
    <t>受取利息及び受取配当金</t>
    <phoneticPr fontId="2"/>
  </si>
  <si>
    <t xml:space="preserve">Interest and dividends income </t>
    <phoneticPr fontId="2"/>
  </si>
  <si>
    <t>支払利息</t>
    <phoneticPr fontId="2"/>
  </si>
  <si>
    <t>寄付金</t>
    <rPh sb="0" eb="3">
      <t>キフキン</t>
    </rPh>
    <phoneticPr fontId="2"/>
  </si>
  <si>
    <t>社債発行費用</t>
    <phoneticPr fontId="2"/>
  </si>
  <si>
    <t>Bonds issue expenses</t>
    <phoneticPr fontId="2"/>
  </si>
  <si>
    <t xml:space="preserve">為替差損（益） </t>
    <phoneticPr fontId="2"/>
  </si>
  <si>
    <t xml:space="preserve">Foreign exchange loss (gain), net </t>
    <phoneticPr fontId="2"/>
  </si>
  <si>
    <t xml:space="preserve">投資有価証券の売却及び評価損（益） </t>
    <phoneticPr fontId="2"/>
  </si>
  <si>
    <t xml:space="preserve">Net (gain) loss on sale and valuation of investment securities </t>
    <phoneticPr fontId="2"/>
  </si>
  <si>
    <t>投資有価証券譲渡損（益）</t>
    <rPh sb="6" eb="8">
      <t>ジョウト</t>
    </rPh>
    <rPh sb="8" eb="9">
      <t>ゾン</t>
    </rPh>
    <rPh sb="10" eb="11">
      <t>エキ</t>
    </rPh>
    <phoneticPr fontId="2"/>
  </si>
  <si>
    <t>Net (gain) loss on transfer of investment securities</t>
    <phoneticPr fontId="2"/>
  </si>
  <si>
    <t>投資有価証券清算損（益）</t>
    <rPh sb="0" eb="6">
      <t>トウシユウカショウケン</t>
    </rPh>
    <rPh sb="6" eb="9">
      <t>セイサンソン</t>
    </rPh>
    <rPh sb="10" eb="11">
      <t>エキ</t>
    </rPh>
    <phoneticPr fontId="2"/>
  </si>
  <si>
    <t>Net (gain) loss on liquidation of investment securities</t>
    <phoneticPr fontId="2"/>
  </si>
  <si>
    <t>有形固定資産除売却損（益）</t>
    <phoneticPr fontId="2"/>
  </si>
  <si>
    <t>Net (gain) loss on sale and retirement of property, plant and equipment</t>
  </si>
  <si>
    <t>売上債権の（増）減額</t>
    <phoneticPr fontId="2"/>
  </si>
  <si>
    <t xml:space="preserve">(Increase) decrease in trade receivables </t>
    <phoneticPr fontId="2"/>
  </si>
  <si>
    <t>棚卸資産の（増）減額</t>
    <rPh sb="0" eb="1">
      <t>タナ</t>
    </rPh>
    <phoneticPr fontId="2"/>
  </si>
  <si>
    <t>(Increase) decrease in inventories</t>
    <phoneticPr fontId="2"/>
  </si>
  <si>
    <t>仕入債務の増（減）額</t>
    <phoneticPr fontId="2"/>
  </si>
  <si>
    <t>Increase (decrease) in trade payables</t>
    <phoneticPr fontId="2"/>
  </si>
  <si>
    <t>契約負債の増（減）額</t>
    <rPh sb="0" eb="2">
      <t>ケイヤク</t>
    </rPh>
    <rPh sb="2" eb="4">
      <t>フサイ</t>
    </rPh>
    <rPh sb="5" eb="6">
      <t>ゾウ</t>
    </rPh>
    <rPh sb="7" eb="8">
      <t>ゲン</t>
    </rPh>
    <rPh sb="9" eb="10">
      <t>ガク</t>
    </rPh>
    <phoneticPr fontId="2"/>
  </si>
  <si>
    <t>Increase (decrease) in  contract liabilities</t>
    <phoneticPr fontId="2"/>
  </si>
  <si>
    <t xml:space="preserve">Other, net </t>
    <phoneticPr fontId="2"/>
  </si>
  <si>
    <t>小計</t>
    <phoneticPr fontId="2"/>
  </si>
  <si>
    <t xml:space="preserve">Subtotal </t>
    <phoneticPr fontId="2"/>
  </si>
  <si>
    <t>利息及び配当金の受取額</t>
    <phoneticPr fontId="2"/>
  </si>
  <si>
    <t>Interest and dividends received</t>
    <phoneticPr fontId="2"/>
  </si>
  <si>
    <t>利息の支払額</t>
    <phoneticPr fontId="2"/>
  </si>
  <si>
    <t xml:space="preserve">Interest paid </t>
    <phoneticPr fontId="2"/>
  </si>
  <si>
    <t>特別調査費用等の支払額</t>
  </si>
  <si>
    <t>Loss on special investigation paid</t>
  </si>
  <si>
    <t>保険金の受取額</t>
  </si>
  <si>
    <t>Proceeds from insurance income</t>
  </si>
  <si>
    <t>火災損失の支払額</t>
    <rPh sb="0" eb="4">
      <t>カサイソンシツ</t>
    </rPh>
    <rPh sb="5" eb="8">
      <t>シハライガク</t>
    </rPh>
    <phoneticPr fontId="2"/>
  </si>
  <si>
    <t>Loss on fire paid</t>
    <phoneticPr fontId="2"/>
  </si>
  <si>
    <t>法人税等の支払額</t>
    <phoneticPr fontId="2"/>
  </si>
  <si>
    <t xml:space="preserve">Income taxes paid </t>
    <phoneticPr fontId="2"/>
  </si>
  <si>
    <t xml:space="preserve">営業活動によるキャッシュフロー </t>
    <phoneticPr fontId="2"/>
  </si>
  <si>
    <t xml:space="preserve">Net cash provided by (used in) operating activities </t>
    <phoneticPr fontId="2"/>
  </si>
  <si>
    <t>投資活動によるキャッシュフロー</t>
    <phoneticPr fontId="2"/>
  </si>
  <si>
    <t>Cash flows from investing activities</t>
    <phoneticPr fontId="2"/>
  </si>
  <si>
    <t>FY2021</t>
  </si>
  <si>
    <t>有価証券の償還による収入</t>
    <phoneticPr fontId="2"/>
  </si>
  <si>
    <t>Withdrawal of cash for redemption of marketable securities</t>
    <phoneticPr fontId="2"/>
  </si>
  <si>
    <t>固定資産の取得による支出</t>
    <phoneticPr fontId="2"/>
  </si>
  <si>
    <t xml:space="preserve">Purchase of property, plant and equipment </t>
    <phoneticPr fontId="2"/>
  </si>
  <si>
    <t>固定資産の売却による収入</t>
    <phoneticPr fontId="2"/>
  </si>
  <si>
    <t xml:space="preserve">Proceeds from sale of property, plant and equipment </t>
    <phoneticPr fontId="2"/>
  </si>
  <si>
    <t>投資有価証券の取得による支出</t>
    <phoneticPr fontId="2"/>
  </si>
  <si>
    <t xml:space="preserve">Purchase of investment securities </t>
    <phoneticPr fontId="2"/>
  </si>
  <si>
    <t>投資有価証券の売却による収入</t>
    <phoneticPr fontId="2"/>
  </si>
  <si>
    <t>Proceeds from sale of investment securities</t>
    <phoneticPr fontId="2"/>
  </si>
  <si>
    <t>投資有価証券の清算による収入</t>
    <rPh sb="0" eb="6">
      <t>トウシユウカショウケン</t>
    </rPh>
    <rPh sb="7" eb="9">
      <t>セイサン</t>
    </rPh>
    <rPh sb="12" eb="14">
      <t>シュウニュウ</t>
    </rPh>
    <phoneticPr fontId="2"/>
  </si>
  <si>
    <t>Proceeds from liquidation of investment securities</t>
    <phoneticPr fontId="2"/>
  </si>
  <si>
    <t>貸付けによる支出</t>
    <phoneticPr fontId="2"/>
  </si>
  <si>
    <t xml:space="preserve">Increase in long-term receivables </t>
    <phoneticPr fontId="2"/>
  </si>
  <si>
    <t>貸付金の回収による収入</t>
    <phoneticPr fontId="2"/>
  </si>
  <si>
    <t xml:space="preserve">Decrease in long-term receivables </t>
    <phoneticPr fontId="2"/>
  </si>
  <si>
    <t>Purchase of shares of subsidiaries resulting in change in scope of consolidation</t>
  </si>
  <si>
    <t xml:space="preserve">Net cash (used in) / provided by investing activities </t>
    <phoneticPr fontId="2"/>
  </si>
  <si>
    <t>財務活動によるキャッシュフロー</t>
    <phoneticPr fontId="2"/>
  </si>
  <si>
    <t>Cash flows from financing activities</t>
    <phoneticPr fontId="2"/>
  </si>
  <si>
    <t>短期借入れによる収入</t>
    <phoneticPr fontId="2"/>
  </si>
  <si>
    <t xml:space="preserve">Borrowing of short-term loans </t>
    <phoneticPr fontId="2"/>
  </si>
  <si>
    <t>短期借入金の返済による支出</t>
    <phoneticPr fontId="2"/>
  </si>
  <si>
    <t xml:space="preserve">Repayment of short-term loans </t>
    <phoneticPr fontId="2"/>
  </si>
  <si>
    <t>長期借入れによる収入</t>
    <phoneticPr fontId="2"/>
  </si>
  <si>
    <t xml:space="preserve">Borrowing of long-term debt </t>
    <phoneticPr fontId="2"/>
  </si>
  <si>
    <t>長期借入金の返済による支出</t>
    <phoneticPr fontId="2"/>
  </si>
  <si>
    <t xml:space="preserve">Repayment of long-term debt </t>
    <phoneticPr fontId="2"/>
  </si>
  <si>
    <t>コマーシャルペーパーの発行による収入</t>
    <phoneticPr fontId="2"/>
  </si>
  <si>
    <t xml:space="preserve">Issuance of commercial paper </t>
    <phoneticPr fontId="2"/>
  </si>
  <si>
    <t>コマーシャルペーパーの償還による支出</t>
    <phoneticPr fontId="2"/>
  </si>
  <si>
    <t xml:space="preserve">Redemption of commercial paper </t>
    <phoneticPr fontId="2"/>
  </si>
  <si>
    <t>社債の発行による収入</t>
    <phoneticPr fontId="2"/>
  </si>
  <si>
    <t xml:space="preserve">Issuance of unsecured bonds </t>
    <phoneticPr fontId="2"/>
  </si>
  <si>
    <t>社債の償還による支出</t>
    <phoneticPr fontId="2"/>
  </si>
  <si>
    <t>Redemption of unsecured bonds</t>
    <phoneticPr fontId="2"/>
  </si>
  <si>
    <t>配当金の支払額</t>
    <phoneticPr fontId="2"/>
  </si>
  <si>
    <t>Cash dividends paid</t>
    <phoneticPr fontId="2"/>
  </si>
  <si>
    <t>非支配株主への配当金の支払額</t>
    <phoneticPr fontId="2"/>
  </si>
  <si>
    <t>Dividends payments to non-controlling interests</t>
    <phoneticPr fontId="2"/>
  </si>
  <si>
    <t>(0)</t>
    <phoneticPr fontId="2"/>
  </si>
  <si>
    <t>連結の範囲の変更を伴わない子会社株式の取得による支出</t>
    <rPh sb="0" eb="2">
      <t>レンケツ</t>
    </rPh>
    <rPh sb="3" eb="5">
      <t>ハンイ</t>
    </rPh>
    <rPh sb="6" eb="8">
      <t>ヘンコウ</t>
    </rPh>
    <rPh sb="9" eb="10">
      <t>トモナ</t>
    </rPh>
    <rPh sb="13" eb="16">
      <t>コガイシャ</t>
    </rPh>
    <rPh sb="16" eb="18">
      <t>カブシキ</t>
    </rPh>
    <rPh sb="19" eb="21">
      <t>シュトク</t>
    </rPh>
    <rPh sb="24" eb="26">
      <t>シシュツ</t>
    </rPh>
    <phoneticPr fontId="2"/>
  </si>
  <si>
    <t>Payments from changes in ownership interests in subsidiaries that do not result in change in scope of consolidation</t>
    <phoneticPr fontId="2"/>
  </si>
  <si>
    <t>連結の範囲の変更を伴わない子会社出資金の取得による支出</t>
    <rPh sb="0" eb="2">
      <t>レンケツ</t>
    </rPh>
    <rPh sb="3" eb="5">
      <t>ハンイ</t>
    </rPh>
    <rPh sb="6" eb="8">
      <t>ヘンコウ</t>
    </rPh>
    <rPh sb="9" eb="10">
      <t>トモナ</t>
    </rPh>
    <rPh sb="13" eb="16">
      <t>コガイシャ</t>
    </rPh>
    <rPh sb="16" eb="19">
      <t>シュッシキン</t>
    </rPh>
    <rPh sb="20" eb="22">
      <t>シュトク</t>
    </rPh>
    <rPh sb="25" eb="27">
      <t>シシュツ</t>
    </rPh>
    <phoneticPr fontId="2"/>
  </si>
  <si>
    <t>Purchase of subsidiary resulting in no change in scope of consolidation</t>
    <phoneticPr fontId="2"/>
  </si>
  <si>
    <t>預り保証金の返還による支出</t>
    <phoneticPr fontId="2"/>
  </si>
  <si>
    <t xml:space="preserve">Repayment of guarantee deposits received </t>
    <phoneticPr fontId="2"/>
  </si>
  <si>
    <t>リース債務の返済による
支出</t>
    <phoneticPr fontId="2"/>
  </si>
  <si>
    <t>Payment of finance lease obligations</t>
    <phoneticPr fontId="2"/>
  </si>
  <si>
    <t>自己株式の(増)減額</t>
    <rPh sb="0" eb="4">
      <t>ジコカブシキ</t>
    </rPh>
    <rPh sb="6" eb="7">
      <t>ゾウ</t>
    </rPh>
    <rPh sb="8" eb="10">
      <t>ゲンガク</t>
    </rPh>
    <phoneticPr fontId="2"/>
  </si>
  <si>
    <t>(Increase) decrease in treasury stock</t>
    <phoneticPr fontId="2"/>
  </si>
  <si>
    <t>その他</t>
    <rPh sb="2" eb="3">
      <t>タ</t>
    </rPh>
    <phoneticPr fontId="3"/>
  </si>
  <si>
    <t xml:space="preserve">Net cash (used in) / provided by financing activities </t>
    <phoneticPr fontId="2"/>
  </si>
  <si>
    <r>
      <t xml:space="preserve">現金及び現金同等物の期末残高 Cash and Cash Equivalents, End of Year    </t>
    </r>
    <r>
      <rPr>
        <sz val="14"/>
        <color theme="1"/>
        <rFont val="Meiryo UI"/>
        <family val="3"/>
        <charset val="128"/>
      </rPr>
      <t xml:space="preserve"> (3月31日に終了する各年　Years ended March 31)</t>
    </r>
  </si>
  <si>
    <t>科目</t>
    <rPh sb="0" eb="2">
      <t>カモク</t>
    </rPh>
    <phoneticPr fontId="2"/>
  </si>
  <si>
    <t>Subjects</t>
    <phoneticPr fontId="2"/>
  </si>
  <si>
    <t>Net cash (used in) / provided by fi nancing activities</t>
    <phoneticPr fontId="2"/>
  </si>
  <si>
    <t>現金及び現金同等物に係る換算差額</t>
    <phoneticPr fontId="2"/>
  </si>
  <si>
    <t>Foreign currency translation adjustments on cash and cash equivalents</t>
    <phoneticPr fontId="2"/>
  </si>
  <si>
    <t>現金及び現金同等物の増（減）額</t>
    <phoneticPr fontId="2"/>
  </si>
  <si>
    <t>Net increase / (decrease) in cash and cash equivalents</t>
    <phoneticPr fontId="2"/>
  </si>
  <si>
    <t>現金及び現金同等物の期首残高</t>
    <phoneticPr fontId="2"/>
  </si>
  <si>
    <t xml:space="preserve">Cash and cash equivalents, beginning of year </t>
    <phoneticPr fontId="2"/>
  </si>
  <si>
    <t>新規連結に伴う現金及び現金同等物の増加額</t>
    <phoneticPr fontId="2"/>
  </si>
  <si>
    <t>Increase in cash and cash equivalents due to inclusion of subsidiaries in consolidation</t>
    <phoneticPr fontId="2"/>
  </si>
  <si>
    <t>連結子会社の決算期変更に伴う現金及び現金同等物の増（減）額</t>
    <phoneticPr fontId="2"/>
  </si>
  <si>
    <t>Net increase / (decrease) in cash and cash equivalents due to unify subsidiaries’ fi scal term with parent company</t>
    <phoneticPr fontId="2"/>
  </si>
  <si>
    <t>Increase in cash and cash equivalents resulting from merger with unconsolidated subsidiaries</t>
    <phoneticPr fontId="2"/>
  </si>
  <si>
    <t>現金及び現金同等物の期末残高</t>
    <phoneticPr fontId="2"/>
  </si>
  <si>
    <t xml:space="preserve">Cash and cash equivalents, end of year </t>
    <phoneticPr fontId="2"/>
  </si>
  <si>
    <t>※本シートは毎年6月末更新です。</t>
  </si>
  <si>
    <t xml:space="preserve">   (3月31日に終了する各年　Years ended March 31)</t>
  </si>
  <si>
    <t>*This sheet will be updated by the end of June every year.</t>
  </si>
  <si>
    <t>非財務データ（連結）</t>
  </si>
  <si>
    <t>Non-Financial Data (Consolidated)</t>
  </si>
  <si>
    <t>従業員数（名）</t>
  </si>
  <si>
    <t>海外従業員数（名）</t>
  </si>
  <si>
    <t>Number of employees outside Japan</t>
  </si>
  <si>
    <t>女性管理職比率（%)</t>
  </si>
  <si>
    <t>Percentage of women in management positions</t>
  </si>
  <si>
    <t>男女賃金格差（女性/男性*100）</t>
  </si>
  <si>
    <t>Wage difference between men and women (women/men*100)</t>
  </si>
  <si>
    <t>全従業員</t>
  </si>
  <si>
    <t>All employees</t>
  </si>
  <si>
    <t>管理職</t>
  </si>
  <si>
    <t>Management</t>
  </si>
  <si>
    <t>一般社員</t>
  </si>
  <si>
    <t>General employees</t>
  </si>
  <si>
    <t>男性育児休業取得率（%）※1</t>
  </si>
  <si>
    <t>Percentage of male employees taking childcare leave (%) *1</t>
  </si>
  <si>
    <t>特許保有件数（件）</t>
  </si>
  <si>
    <t>Number of patents held</t>
  </si>
  <si>
    <t>非財務データ（国内外島津グループ）</t>
  </si>
  <si>
    <t>Non-Financial Data (worldwide Shimadzu Group)</t>
  </si>
  <si>
    <t>エネルギー使用量（GJ）</t>
  </si>
  <si>
    <t>Energy usage (GJ)</t>
  </si>
  <si>
    <t>エネルギー使用量売上高原単位（GJ/億円）</t>
  </si>
  <si>
    <t>Energy usage per unit of sales (GJ/billion yen)</t>
  </si>
  <si>
    <t>エネルギー起因CO2 排出量（t-CO2）</t>
  </si>
  <si>
    <t>CO2 emissions (t-CO2)</t>
  </si>
  <si>
    <t>エネルギー起因CO2排出量売上高原単位（t-CO2/億円）</t>
  </si>
  <si>
    <t>CO2 emissions per unit net sales (t-CO2/billion yen)</t>
  </si>
  <si>
    <t>非財務データ（単体）</t>
  </si>
  <si>
    <t>Non-Financial Data (Non-Consolidated)</t>
  </si>
  <si>
    <t>従業員に占める女性比率（％）</t>
  </si>
  <si>
    <t>Percentage of female employees (%)</t>
  </si>
  <si>
    <t>課長以上に占める女性比率（％）</t>
  </si>
  <si>
    <t>Percentage of managers and above who are female (%)</t>
  </si>
  <si>
    <t>部長以上に占める女性比率（％）</t>
  </si>
  <si>
    <t>Percentage of general managers and above who are female (%)</t>
  </si>
  <si>
    <t>新卒採用における女性比率（%）</t>
  </si>
  <si>
    <t>Percentage of new graduate hires who are female (%)</t>
  </si>
  <si>
    <t>キャリア採用者数（名）</t>
  </si>
  <si>
    <t>Number of mid-career hires</t>
  </si>
  <si>
    <t>キャリア採用における女性比率（%）</t>
  </si>
  <si>
    <t>Percentage of mid-career hires who are female (%)</t>
  </si>
  <si>
    <t>平均勤続年数（年）</t>
  </si>
  <si>
    <t>Average number of years employed (years)</t>
  </si>
  <si>
    <t>男性</t>
  </si>
  <si>
    <t>Male</t>
  </si>
  <si>
    <t>女性</t>
  </si>
  <si>
    <t>Female</t>
  </si>
  <si>
    <t>平均月残業時間（時間）</t>
  </si>
  <si>
    <t>Average monthly overtime (hours)</t>
  </si>
  <si>
    <t>経営基幹職</t>
  </si>
  <si>
    <t>Management positions</t>
  </si>
  <si>
    <t>組合員</t>
  </si>
  <si>
    <t>Labor union members</t>
  </si>
  <si>
    <t>在宅勤務実施率（%）</t>
  </si>
  <si>
    <t>Percentage of employees who telecommute (%)</t>
  </si>
  <si>
    <t>男性の育児休業取得率（%）※1</t>
  </si>
  <si>
    <t>※1：「対象年度において育児休業を取得した従業員数」÷「対象年度において（配偶者が）出産した従業員数」（「育児休業、介護休業等育児又は家族介護を行う労働者の福祉に関する法律施行規則」（平成３年労働省令第25号）第71条の４第１号における育児休業等の取得割合を算出したもの）</t>
  </si>
  <si>
    <t xml:space="preserve">投資活動によるキャッシュフロー </t>
    <phoneticPr fontId="2"/>
  </si>
  <si>
    <t xml:space="preserve">財務活動によるキャッシュフロー </t>
    <phoneticPr fontId="2"/>
  </si>
  <si>
    <t>非連結子会社との合併に伴う現金及び現金同等物の増加額</t>
    <rPh sb="0" eb="1">
      <t>ヒ</t>
    </rPh>
    <rPh sb="8" eb="10">
      <t>ガッペイ</t>
    </rPh>
    <rPh sb="11" eb="12">
      <t>トモナ</t>
    </rPh>
    <rPh sb="23" eb="26">
      <t>ゾウカガク</t>
    </rPh>
    <phoneticPr fontId="2"/>
  </si>
  <si>
    <t>建物及び構築物 （純額）</t>
  </si>
  <si>
    <t>リース資産（純額）</t>
  </si>
  <si>
    <t>機械装置及び運搬具（純額）</t>
  </si>
  <si>
    <t>その他（純額）</t>
  </si>
  <si>
    <t>Buildings and structures, net</t>
  </si>
  <si>
    <t>Machinery, equipment and vehicles, net</t>
  </si>
  <si>
    <t>Leased assets, net</t>
  </si>
  <si>
    <t>Other, net</t>
  </si>
  <si>
    <t>Profit (loss) attributable to non-controlling interests</t>
  </si>
  <si>
    <t>非支配株主に帰属する当期純利益(純損失)</t>
  </si>
  <si>
    <t>連結の範囲の変更を伴う子会社株式の取得による支出</t>
  </si>
  <si>
    <t>子会社出資金の取得による支出</t>
  </si>
  <si>
    <t>Purchase of investments in capital of subsidiaries</t>
  </si>
  <si>
    <t>FY2023</t>
    <phoneticPr fontId="0"/>
  </si>
  <si>
    <t>FY2024</t>
    <phoneticPr fontId="0"/>
  </si>
  <si>
    <t>Number of employees</t>
    <phoneticPr fontId="0"/>
  </si>
  <si>
    <t>高度専門人財数（名）※2</t>
  </si>
  <si>
    <t>女性の育児休業からの復帰率（%）※7</t>
  </si>
  <si>
    <t>※2：博士号のほか難易度の高い国家資格等保有者(技術士、弁理士、機械設計技術者1級、第一種・第二種電気主任技術者、IT系資格レベル4相当、</t>
  </si>
  <si>
    <t xml:space="preserve">        弁護士、公認会計士、税理士、MBA等)、社内資格保有者</t>
  </si>
  <si>
    <t>※3：各年度4月1日付入社の新卒採用者数の実績</t>
  </si>
  <si>
    <t>※4：自己都合退職者数（定年退職・死亡退職・会社都合退職・解雇・出向は除く）、離職率は「離職者数」÷「前年度末従業員数」</t>
  </si>
  <si>
    <t>※5：当年度年休取得日数÷当年度付与日数</t>
  </si>
  <si>
    <t>※6：対象前年度1年間に出産した従業員のうち、対象年度末までに育児休業を開始した従業員の割合</t>
  </si>
  <si>
    <t>※7：対象前年度1年間に育児休業を終了し復職予定であった従業員のうち、実際に復職した従業員の割合</t>
  </si>
  <si>
    <t>*1 “Number of employees who took childcare leave in the fiscal year” /“ Number of employees whose spouse gave birth in the fiscal year” (calculated as the ratio of taking childcare leave, etc., under Article 71-4-1 of the“ Enforcement Regulations of the Act on Childcare Leave, Caregiver Leave, and Other Measures for the Welfare of Workers Caring for Children or Other Family Members” (1991 Ministry of Labor Ordinance No. 25))</t>
  </si>
  <si>
    <t xml:space="preserve">*2 Holders of a doctoral degree and other high-level national qualifications (such as Professional Engineer, Patent Attorney, Class 1 Mechanical Design Engineer, First and Second Class Electrical Chief Engineer, IT qualifications equivalent to Level 4, </t>
  </si>
  <si>
    <t xml:space="preserve">    Lawyer, Certified Public Accountant, Tax Accountant, MBA, etc.), as well as holders of internal qualifications.</t>
  </si>
  <si>
    <t>*3 Actual number of new graduates hired on April 1 of each fiscal year</t>
  </si>
  <si>
    <t>*4 Number of voluntary resignations (excluding retirements due to age, deaths, layoffs, and secondments). The turnover rate is calculated as "number of resignations" / "number of employees at the end of the previous fiscal year."</t>
  </si>
  <si>
    <t>新卒採用者数（名）※3</t>
  </si>
  <si>
    <t>離職者数（名）※4</t>
  </si>
  <si>
    <t>年休取得率（%）※5</t>
  </si>
  <si>
    <t>女性の育児休業取得率（%）※6</t>
  </si>
  <si>
    <t>*5 Number of days of annual leave taken in the fiscal year divided by the number of days granted in the fiscal year</t>
  </si>
  <si>
    <t>*6 Percentage of employees who started childcare leave by the end of the fiscal year among those who gave birth during the year prior to the applicable fiscal year</t>
  </si>
  <si>
    <t>*7 Percentage of employees who actually returned to work among those who had completed childcare leave and were scheduled to return to work during the year prior to the applicable fiscal year</t>
  </si>
  <si>
    <t>Number of advanced experts *2</t>
  </si>
  <si>
    <t>Number of new graduate hires *3</t>
  </si>
  <si>
    <t>Number of employees who left the company *4</t>
  </si>
  <si>
    <t>Percentage of annual leave taken (%) *5</t>
  </si>
  <si>
    <t>Percentage of female employees taking childcare leave (%) *6</t>
  </si>
  <si>
    <t>Rate of female employees returning from childcare leave (%) *7</t>
  </si>
  <si>
    <t>離職率（%）※4</t>
  </si>
  <si>
    <t>Turnover rate (%) *4</t>
  </si>
  <si>
    <t>FY2025</t>
    <phoneticPr fontId="3"/>
  </si>
  <si>
    <t>FY25/FY24</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</si>
</sst>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176" formatCode="_-* #,##0_-;\-* #,##0_-;_-* &quot;-&quot;_-;_-@_-"/>
    <numFmt numFmtId="177" formatCode="0.0%"/>
    <numFmt numFmtId="178" formatCode="#,##0.0"/>
    <numFmt numFmtId="179" formatCode="&quot;+&quot;0.0%;&quot;-&quot;0.0%"/>
    <numFmt numFmtId="180" formatCode="#,##0\ ;[Red]&quot;△&quot;#,##0\ "/>
    <numFmt numFmtId="181" formatCode="#,##0;[Red]&quot;△&quot;#,##0"/>
    <numFmt numFmtId="182" formatCode="0.0"/>
    <numFmt numFmtId="183" formatCode="#,##0_);\(#,##0\)"/>
    <numFmt numFmtId="184" formatCode="#,##0_);[Red]\(#,##0\)"/>
    <numFmt numFmtId="185" formatCode="#,##0.0_);[Red]\(#,##0.0\)"/>
    <numFmt numFmtId="186" formatCode="0_);\(0\)"/>
    <numFmt numFmtId="187" formatCode="#,##0;&quot;△ &quot;#,##0"/>
    <numFmt numFmtId="188" formatCode="#,##0.0;&quot;△ &quot;#,##0.0"/>
    <numFmt numFmtId="189" formatCode="0.000%"/>
  </numFmts>
  <fonts count="29" x14ac:knownFonts="1">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游ゴシック"/>
      <family val="2"/>
      <charset val="128"/>
      <scheme val="minor"/>
    </font>
    <font>
      <sz val="14"/>
      <name val="Meiryo UI"/>
      <family val="3"/>
      <charset val="128"/>
    </font>
    <font>
      <sz val="9"/>
      <name val="Meiryo UI"/>
      <family val="3"/>
      <charset val="128"/>
    </font>
    <font>
      <sz val="6"/>
      <name val="ＭＳ Ｐゴシック"/>
      <family val="3"/>
      <charset val="128"/>
    </font>
    <font>
      <sz val="16"/>
      <name val="ＭＳ Ｐゴシック"/>
      <family val="3"/>
      <charset val="128"/>
    </font>
    <font>
      <sz val="14"/>
      <color theme="0"/>
      <name val="Meiryo UI"/>
      <family val="3"/>
      <charset val="128"/>
    </font>
    <font>
      <sz val="14"/>
      <color rgb="FFFF0000"/>
      <name val="Meiryo UI"/>
      <family val="3"/>
      <charset val="128"/>
    </font>
    <font>
      <i/>
      <sz val="14"/>
      <name val="Meiryo UI"/>
      <family val="3"/>
      <charset val="128"/>
    </font>
    <font>
      <sz val="12"/>
      <color theme="1"/>
      <name val="メイリオ"/>
      <family val="2"/>
      <charset val="128"/>
    </font>
    <font>
      <sz val="14"/>
      <color theme="1"/>
      <name val="Meiryo UI"/>
      <family val="3"/>
      <charset val="128"/>
    </font>
    <font>
      <b/>
      <sz val="14"/>
      <color theme="1"/>
      <name val="Meiryo UI"/>
      <family val="3"/>
      <charset val="128"/>
    </font>
    <font>
      <sz val="14"/>
      <color theme="4"/>
      <name val="Meiryo UI"/>
      <family val="3"/>
      <charset val="128"/>
    </font>
    <font>
      <sz val="8"/>
      <name val="游ゴシック"/>
      <family val="2"/>
      <charset val="128"/>
      <scheme val="minor"/>
    </font>
    <font>
      <u/>
      <sz val="11"/>
      <color theme="10"/>
      <name val="游ゴシック"/>
      <family val="2"/>
      <charset val="128"/>
      <scheme val="minor"/>
    </font>
    <font>
      <b/>
      <sz val="11"/>
      <color theme="1"/>
      <name val="游ゴシック"/>
      <family val="2"/>
      <charset val="128"/>
      <scheme val="minor"/>
    </font>
    <font>
      <sz val="12"/>
      <color theme="1"/>
      <name val="Meiryo UI"/>
      <family val="2"/>
      <charset val="128"/>
    </font>
    <font>
      <sz val="11"/>
      <color theme="1"/>
      <name val="游ゴシック"/>
      <family val="2"/>
      <scheme val="minor"/>
    </font>
    <font>
      <sz val="16"/>
      <name val="Meiryo UI"/>
      <family val="3"/>
      <charset val="128"/>
    </font>
    <font>
      <sz val="16"/>
      <color theme="1"/>
      <name val="Meiryo UI"/>
      <family val="3"/>
      <charset val="128"/>
    </font>
    <font>
      <b/>
      <sz val="14"/>
      <name val="Meiryo UI"/>
      <family val="3"/>
      <charset val="128"/>
    </font>
    <font>
      <b/>
      <sz val="16"/>
      <color theme="1"/>
      <name val="Meiryo UI"/>
      <family val="3"/>
      <charset val="128"/>
    </font>
    <font>
      <u/>
      <sz val="16"/>
      <color theme="10"/>
      <name val="Meiryo UI"/>
      <family val="3"/>
      <charset val="128"/>
    </font>
    <font>
      <sz val="28"/>
      <color rgb="FF292929"/>
      <name val="Meiryo UI"/>
      <family val="3"/>
      <charset val="128"/>
    </font>
    <font>
      <sz val="12"/>
      <color theme="1"/>
      <name val="Meiryo UI"/>
      <family val="3"/>
      <charset val="128"/>
    </font>
    <font>
      <sz val="10"/>
      <color theme="1"/>
      <name val="Meiryo UI"/>
      <family val="3"/>
      <charset val="128"/>
    </font>
    <font>
      <sz val="14"/>
      <color theme="1"/>
      <name val="Meiryo UI"/>
      <family val="3"/>
    </font>
  </fonts>
  <fills count="5">
    <fill>
      <patternFill patternType="none"/>
    </fill>
    <fill>
      <patternFill patternType="gray125"/>
    </fill>
    <fill>
      <patternFill patternType="solid">
        <fgColor theme="2" tint="-9.9978637043366805E-2"/>
        <bgColor indexed="64"/>
      </patternFill>
    </fill>
    <fill>
      <patternFill patternType="solid">
        <fgColor theme="0"/>
        <bgColor indexed="64"/>
      </patternFill>
    </fill>
    <fill>
      <patternFill patternType="solid">
        <fgColor theme="0" tint="-4.9989318521683403E-2"/>
        <bgColor indexed="64"/>
      </patternFill>
    </fill>
  </fills>
  <borders count="91">
    <border>
      <left/>
      <right/>
      <top/>
      <bottom/>
      <diagonal/>
    </border>
    <border>
      <left/>
      <right/>
      <top/>
      <bottom style="medium">
        <color indexed="64"/>
      </bottom>
      <diagonal/>
    </border>
    <border>
      <left style="medium">
        <color indexed="64"/>
      </left>
      <right style="medium">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right style="thin">
        <color indexed="64"/>
      </right>
      <top/>
      <bottom/>
      <diagonal/>
    </border>
    <border>
      <left style="thin">
        <color indexed="64"/>
      </left>
      <right style="thin">
        <color indexed="64"/>
      </right>
      <top/>
      <bottom/>
      <diagonal/>
    </border>
    <border>
      <left/>
      <right style="medium">
        <color indexed="64"/>
      </right>
      <top/>
      <bottom/>
      <diagonal/>
    </border>
    <border>
      <left style="thin">
        <color indexed="64"/>
      </left>
      <right/>
      <top/>
      <bottom/>
      <diagonal/>
    </border>
    <border>
      <left style="thin">
        <color indexed="64"/>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top/>
      <bottom/>
      <diagonal/>
    </border>
    <border>
      <left style="thin">
        <color indexed="64"/>
      </left>
      <right style="thin">
        <color indexed="64"/>
      </right>
      <top/>
      <bottom style="hair">
        <color indexed="64"/>
      </bottom>
      <diagonal/>
    </border>
    <border>
      <left/>
      <right style="thin">
        <color indexed="64"/>
      </right>
      <top/>
      <bottom style="hair">
        <color indexed="64"/>
      </bottom>
      <diagonal/>
    </border>
    <border>
      <left style="medium">
        <color indexed="64"/>
      </left>
      <right style="medium">
        <color indexed="64"/>
      </right>
      <top style="hair">
        <color indexed="64"/>
      </top>
      <bottom/>
      <diagonal/>
    </border>
    <border>
      <left/>
      <right style="thin">
        <color indexed="64"/>
      </right>
      <top style="hair">
        <color indexed="64"/>
      </top>
      <bottom/>
      <diagonal/>
    </border>
    <border>
      <left style="thin">
        <color indexed="64"/>
      </left>
      <right/>
      <top style="hair">
        <color indexed="64"/>
      </top>
      <bottom/>
      <diagonal/>
    </border>
    <border>
      <left style="thin">
        <color indexed="64"/>
      </left>
      <right style="thin">
        <color indexed="64"/>
      </right>
      <top style="hair">
        <color indexed="64"/>
      </top>
      <bottom/>
      <diagonal/>
    </border>
    <border>
      <left style="medium">
        <color indexed="64"/>
      </left>
      <right style="thin">
        <color indexed="64"/>
      </right>
      <top style="hair">
        <color indexed="64"/>
      </top>
      <bottom/>
      <diagonal/>
    </border>
    <border>
      <left style="thin">
        <color indexed="64"/>
      </left>
      <right style="medium">
        <color indexed="64"/>
      </right>
      <top style="hair">
        <color indexed="64"/>
      </top>
      <bottom/>
      <diagonal/>
    </border>
    <border>
      <left style="medium">
        <color indexed="64"/>
      </left>
      <right/>
      <top style="hair">
        <color indexed="64"/>
      </top>
      <bottom/>
      <diagonal/>
    </border>
    <border>
      <left/>
      <right/>
      <top style="hair">
        <color indexed="64"/>
      </top>
      <bottom/>
      <diagonal/>
    </border>
    <border>
      <left style="medium">
        <color indexed="64"/>
      </left>
      <right/>
      <top/>
      <bottom style="hair">
        <color indexed="64"/>
      </bottom>
      <diagonal/>
    </border>
    <border>
      <left style="thin">
        <color indexed="64"/>
      </left>
      <right/>
      <top/>
      <bottom style="hair">
        <color indexed="64"/>
      </bottom>
      <diagonal/>
    </border>
    <border>
      <left style="medium">
        <color indexed="64"/>
      </left>
      <right style="thin">
        <color indexed="64"/>
      </right>
      <top/>
      <bottom style="hair">
        <color indexed="64"/>
      </bottom>
      <diagonal/>
    </border>
    <border>
      <left/>
      <right/>
      <top style="medium">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bottom style="thin">
        <color indexed="64"/>
      </bottom>
      <diagonal/>
    </border>
    <border>
      <left style="medium">
        <color indexed="64"/>
      </left>
      <right/>
      <top/>
      <bottom style="thin">
        <color indexed="64"/>
      </bottom>
      <diagonal/>
    </border>
    <border>
      <left style="medium">
        <color indexed="64"/>
      </left>
      <right style="medium">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top style="thin">
        <color indexed="64"/>
      </top>
      <bottom/>
      <diagonal/>
    </border>
    <border>
      <left style="medium">
        <color indexed="64"/>
      </left>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hair">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auto="1"/>
      </top>
      <bottom style="thin">
        <color auto="1"/>
      </bottom>
      <diagonal/>
    </border>
    <border>
      <left/>
      <right/>
      <top style="hair">
        <color auto="1"/>
      </top>
      <bottom style="thin">
        <color auto="1"/>
      </bottom>
      <diagonal/>
    </border>
    <border>
      <left/>
      <right/>
      <top/>
      <bottom style="hair">
        <color auto="1"/>
      </bottom>
      <diagonal/>
    </border>
    <border>
      <left/>
      <right/>
      <top style="hair">
        <color auto="1"/>
      </top>
      <bottom style="hair">
        <color auto="1"/>
      </bottom>
      <diagonal/>
    </border>
    <border>
      <left/>
      <right/>
      <top style="medium">
        <color rgb="FF000000"/>
      </top>
      <bottom style="thin">
        <color indexed="64"/>
      </bottom>
      <diagonal/>
    </border>
    <border>
      <left style="dashed">
        <color auto="1"/>
      </left>
      <right style="dashed">
        <color auto="1"/>
      </right>
      <top style="dashed">
        <color auto="1"/>
      </top>
      <bottom style="dashed">
        <color auto="1"/>
      </bottom>
      <diagonal/>
    </border>
    <border>
      <left style="dashed">
        <color auto="1"/>
      </left>
      <right style="dashed">
        <color auto="1"/>
      </right>
      <top/>
      <bottom style="dashed">
        <color auto="1"/>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hair">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6">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2" fillId="0" borderId="0"/>
    <xf numFmtId="38" fontId="2" fillId="0" borderId="0" applyFont="0" applyFill="0" applyBorder="0" applyAlignment="0" applyProtection="0"/>
    <xf numFmtId="0" fontId="1" fillId="0" borderId="0">
      <alignment vertical="center"/>
    </xf>
    <xf numFmtId="0" fontId="11" fillId="0" borderId="0">
      <alignment vertical="center"/>
    </xf>
    <xf numFmtId="38" fontId="11" fillId="0" borderId="0" applyFont="0" applyFill="0" applyBorder="0" applyAlignment="0" applyProtection="0">
      <alignment vertical="center"/>
    </xf>
    <xf numFmtId="9" fontId="11" fillId="0" borderId="0" applyFont="0" applyFill="0" applyBorder="0" applyAlignment="0" applyProtection="0">
      <alignment vertical="center"/>
    </xf>
    <xf numFmtId="0" fontId="16" fillId="0" borderId="0" applyNumberFormat="0" applyFill="0" applyBorder="0" applyAlignment="0" applyProtection="0">
      <alignment vertical="center"/>
    </xf>
    <xf numFmtId="0" fontId="18" fillId="0" borderId="0">
      <alignment vertical="center"/>
    </xf>
    <xf numFmtId="9" fontId="18" fillId="0" borderId="0" applyFont="0" applyFill="0" applyBorder="0" applyAlignment="0" applyProtection="0"/>
    <xf numFmtId="176" fontId="18" fillId="0" borderId="0" applyFont="0" applyFill="0" applyBorder="0" applyAlignment="0" applyProtection="0"/>
    <xf numFmtId="38" fontId="19" fillId="0" borderId="0" applyFont="0" applyFill="0" applyBorder="0" applyAlignment="0" applyProtection="0">
      <alignment vertical="center"/>
    </xf>
    <xf numFmtId="0" fontId="19" fillId="0" borderId="0"/>
    <xf numFmtId="9" fontId="1" fillId="0" borderId="0" applyFont="0" applyFill="0" applyBorder="0" applyAlignment="0" applyProtection="0"/>
  </cellStyleXfs>
  <cellXfs count="609">
    <xf numFmtId="0" fontId="0" fillId="0" borderId="0" xfId="0">
      <alignment vertical="center"/>
    </xf>
    <xf numFmtId="3" fontId="4" fillId="0" borderId="0" xfId="0" applyNumberFormat="1" applyFont="1" applyAlignment="1"/>
    <xf numFmtId="49" fontId="4" fillId="0" borderId="5" xfId="0" applyNumberFormat="1" applyFont="1" applyBorder="1" applyAlignment="1">
      <alignment horizontal="center" vertical="center" wrapText="1"/>
    </xf>
    <xf numFmtId="49" fontId="4" fillId="0" borderId="6" xfId="0" applyNumberFormat="1" applyFont="1" applyBorder="1" applyAlignment="1">
      <alignment horizontal="center" vertical="center" wrapText="1"/>
    </xf>
    <xf numFmtId="49" fontId="4" fillId="0" borderId="7"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49" fontId="4" fillId="0" borderId="18" xfId="0" applyNumberFormat="1" applyFont="1" applyBorder="1" applyAlignment="1">
      <alignment horizontal="center" vertical="center"/>
    </xf>
    <xf numFmtId="49" fontId="4" fillId="0" borderId="19" xfId="0" applyNumberFormat="1" applyFont="1" applyBorder="1" applyAlignment="1">
      <alignment horizontal="center" vertical="center"/>
    </xf>
    <xf numFmtId="49" fontId="4" fillId="0" borderId="17" xfId="0" applyNumberFormat="1" applyFont="1" applyBorder="1" applyAlignment="1">
      <alignment horizontal="center" vertical="center"/>
    </xf>
    <xf numFmtId="49" fontId="4" fillId="0" borderId="1" xfId="0" applyNumberFormat="1" applyFont="1" applyBorder="1" applyAlignment="1">
      <alignment horizontal="center" vertical="center"/>
    </xf>
    <xf numFmtId="49" fontId="4" fillId="0" borderId="20" xfId="0" applyNumberFormat="1" applyFont="1" applyBorder="1" applyAlignment="1">
      <alignment horizontal="center" vertical="center"/>
    </xf>
    <xf numFmtId="49" fontId="4" fillId="0" borderId="21" xfId="0" applyNumberFormat="1" applyFont="1" applyBorder="1" applyAlignment="1">
      <alignment horizontal="center" vertical="center"/>
    </xf>
    <xf numFmtId="49" fontId="4" fillId="0" borderId="22" xfId="0" applyNumberFormat="1" applyFont="1" applyBorder="1" applyAlignment="1">
      <alignment horizontal="center" vertical="center"/>
    </xf>
    <xf numFmtId="49" fontId="4" fillId="0" borderId="23" xfId="0" applyNumberFormat="1" applyFont="1" applyBorder="1" applyAlignment="1">
      <alignment horizontal="center" vertical="center"/>
    </xf>
    <xf numFmtId="49" fontId="4" fillId="0" borderId="24" xfId="0" applyNumberFormat="1" applyFont="1" applyBorder="1" applyAlignment="1">
      <alignment horizontal="center" vertical="center"/>
    </xf>
    <xf numFmtId="49" fontId="4" fillId="0" borderId="25" xfId="0" applyNumberFormat="1" applyFont="1" applyBorder="1" applyAlignment="1">
      <alignment horizontal="center" vertical="center"/>
    </xf>
    <xf numFmtId="49" fontId="4" fillId="0" borderId="26" xfId="0" applyNumberFormat="1" applyFont="1" applyBorder="1" applyAlignment="1">
      <alignment horizontal="center" vertical="center"/>
    </xf>
    <xf numFmtId="49" fontId="4" fillId="0" borderId="27" xfId="0" applyNumberFormat="1" applyFont="1" applyBorder="1" applyAlignment="1">
      <alignment horizontal="center" vertical="center"/>
    </xf>
    <xf numFmtId="49" fontId="4" fillId="0" borderId="30" xfId="0" applyNumberFormat="1" applyFont="1" applyBorder="1" applyAlignment="1">
      <alignment horizontal="center"/>
    </xf>
    <xf numFmtId="49" fontId="4" fillId="0" borderId="28" xfId="0" applyNumberFormat="1" applyFont="1" applyBorder="1" applyAlignment="1">
      <alignment horizontal="center"/>
    </xf>
    <xf numFmtId="9" fontId="4" fillId="0" borderId="18" xfId="2" applyFont="1" applyFill="1" applyBorder="1" applyAlignment="1">
      <alignment horizontal="center"/>
    </xf>
    <xf numFmtId="9" fontId="4" fillId="0" borderId="17" xfId="2" applyFont="1" applyFill="1" applyBorder="1" applyAlignment="1">
      <alignment horizontal="center"/>
    </xf>
    <xf numFmtId="9" fontId="4" fillId="0" borderId="15" xfId="2" applyFont="1" applyFill="1" applyBorder="1" applyAlignment="1">
      <alignment horizontal="center" vertical="center"/>
    </xf>
    <xf numFmtId="49" fontId="4" fillId="0" borderId="16" xfId="0" applyNumberFormat="1" applyFont="1" applyBorder="1" applyAlignment="1">
      <alignment horizontal="center" vertical="center"/>
    </xf>
    <xf numFmtId="49" fontId="4" fillId="0" borderId="56" xfId="0" applyNumberFormat="1" applyFont="1" applyBorder="1" applyAlignment="1">
      <alignment horizontal="center" vertical="center"/>
    </xf>
    <xf numFmtId="9" fontId="4" fillId="0" borderId="21" xfId="2" applyFont="1" applyFill="1" applyBorder="1" applyAlignment="1">
      <alignment horizontal="center" vertical="center"/>
    </xf>
    <xf numFmtId="9" fontId="4" fillId="0" borderId="1" xfId="2" applyFont="1" applyFill="1" applyBorder="1" applyAlignment="1">
      <alignment horizontal="center" vertical="center"/>
    </xf>
    <xf numFmtId="49" fontId="4" fillId="0" borderId="11" xfId="0" applyNumberFormat="1" applyFont="1" applyBorder="1" applyAlignment="1">
      <alignment horizontal="center"/>
    </xf>
    <xf numFmtId="49" fontId="4" fillId="0" borderId="5" xfId="0" quotePrefix="1" applyNumberFormat="1" applyFont="1" applyBorder="1" applyAlignment="1">
      <alignment horizontal="center" vertical="center" wrapText="1"/>
    </xf>
    <xf numFmtId="49" fontId="4" fillId="0" borderId="38" xfId="0" applyNumberFormat="1" applyFont="1" applyBorder="1" applyAlignment="1">
      <alignment horizontal="center"/>
    </xf>
    <xf numFmtId="49" fontId="4" fillId="0" borderId="15" xfId="0" applyNumberFormat="1" applyFont="1" applyBorder="1" applyAlignment="1">
      <alignment horizontal="center" vertical="center"/>
    </xf>
    <xf numFmtId="3" fontId="4" fillId="0" borderId="2" xfId="0" applyNumberFormat="1" applyFont="1" applyBorder="1" applyAlignment="1">
      <alignment shrinkToFit="1"/>
    </xf>
    <xf numFmtId="3" fontId="4" fillId="0" borderId="3" xfId="1" applyNumberFormat="1" applyFont="1" applyFill="1" applyBorder="1" applyAlignment="1">
      <alignment horizontal="right"/>
    </xf>
    <xf numFmtId="3" fontId="4" fillId="0" borderId="28" xfId="1" applyNumberFormat="1" applyFont="1" applyFill="1" applyBorder="1" applyAlignment="1">
      <alignment horizontal="right"/>
    </xf>
    <xf numFmtId="3" fontId="4" fillId="0" borderId="2" xfId="1" applyNumberFormat="1" applyFont="1" applyFill="1" applyBorder="1" applyAlignment="1">
      <alignment horizontal="right"/>
    </xf>
    <xf numFmtId="3" fontId="8" fillId="0" borderId="29" xfId="1" applyNumberFormat="1" applyFont="1" applyFill="1" applyBorder="1" applyAlignment="1">
      <alignment horizontal="right"/>
    </xf>
    <xf numFmtId="3" fontId="8" fillId="0" borderId="28" xfId="1" applyNumberFormat="1" applyFont="1" applyFill="1" applyBorder="1" applyAlignment="1">
      <alignment horizontal="right"/>
    </xf>
    <xf numFmtId="3" fontId="8" fillId="0" borderId="2" xfId="1" applyNumberFormat="1" applyFont="1" applyFill="1" applyBorder="1" applyAlignment="1">
      <alignment horizontal="right"/>
    </xf>
    <xf numFmtId="3" fontId="8" fillId="0" borderId="30" xfId="1" applyNumberFormat="1" applyFont="1" applyFill="1" applyBorder="1" applyAlignment="1">
      <alignment horizontal="right"/>
    </xf>
    <xf numFmtId="3" fontId="8" fillId="0" borderId="31" xfId="1" applyNumberFormat="1" applyFont="1" applyFill="1" applyBorder="1" applyAlignment="1">
      <alignment horizontal="right"/>
    </xf>
    <xf numFmtId="3" fontId="4" fillId="0" borderId="30" xfId="1" applyNumberFormat="1" applyFont="1" applyFill="1" applyBorder="1" applyAlignment="1">
      <alignment horizontal="right"/>
    </xf>
    <xf numFmtId="3" fontId="8" fillId="0" borderId="12" xfId="1" applyNumberFormat="1" applyFont="1" applyFill="1" applyBorder="1" applyAlignment="1">
      <alignment horizontal="right"/>
    </xf>
    <xf numFmtId="3" fontId="8" fillId="0" borderId="3" xfId="1" applyNumberFormat="1" applyFont="1" applyFill="1" applyBorder="1" applyAlignment="1">
      <alignment horizontal="right"/>
    </xf>
    <xf numFmtId="3" fontId="4" fillId="0" borderId="11" xfId="1" applyNumberFormat="1" applyFont="1" applyFill="1" applyBorder="1" applyAlignment="1">
      <alignment horizontal="right"/>
    </xf>
    <xf numFmtId="3" fontId="4" fillId="0" borderId="57" xfId="0" applyNumberFormat="1" applyFont="1" applyBorder="1" applyAlignment="1">
      <alignment shrinkToFit="1"/>
    </xf>
    <xf numFmtId="3" fontId="4" fillId="0" borderId="58" xfId="1" applyNumberFormat="1" applyFont="1" applyFill="1" applyBorder="1" applyAlignment="1">
      <alignment horizontal="right"/>
    </xf>
    <xf numFmtId="3" fontId="4" fillId="0" borderId="59" xfId="1" applyNumberFormat="1" applyFont="1" applyFill="1" applyBorder="1" applyAlignment="1">
      <alignment horizontal="right"/>
    </xf>
    <xf numFmtId="3" fontId="4" fillId="0" borderId="57" xfId="1" applyNumberFormat="1" applyFont="1" applyFill="1" applyBorder="1" applyAlignment="1">
      <alignment horizontal="right"/>
    </xf>
    <xf numFmtId="3" fontId="4" fillId="0" borderId="60" xfId="1" applyNumberFormat="1" applyFont="1" applyFill="1" applyBorder="1" applyAlignment="1">
      <alignment horizontal="right"/>
    </xf>
    <xf numFmtId="3" fontId="4" fillId="0" borderId="61" xfId="1" applyNumberFormat="1" applyFont="1" applyFill="1" applyBorder="1" applyAlignment="1">
      <alignment horizontal="right"/>
    </xf>
    <xf numFmtId="3" fontId="4" fillId="0" borderId="62" xfId="1" applyNumberFormat="1" applyFont="1" applyFill="1" applyBorder="1" applyAlignment="1">
      <alignment horizontal="right"/>
    </xf>
    <xf numFmtId="3" fontId="4" fillId="0" borderId="63" xfId="1" applyNumberFormat="1" applyFont="1" applyFill="1" applyBorder="1" applyAlignment="1">
      <alignment horizontal="right"/>
    </xf>
    <xf numFmtId="3" fontId="4" fillId="0" borderId="64" xfId="1" applyNumberFormat="1" applyFont="1" applyFill="1" applyBorder="1" applyAlignment="1">
      <alignment horizontal="right"/>
    </xf>
    <xf numFmtId="3" fontId="4" fillId="0" borderId="33" xfId="1" applyNumberFormat="1" applyFont="1" applyFill="1" applyBorder="1" applyAlignment="1">
      <alignment horizontal="right"/>
    </xf>
    <xf numFmtId="3" fontId="4" fillId="0" borderId="36" xfId="1" applyNumberFormat="1" applyFont="1" applyFill="1" applyBorder="1" applyAlignment="1">
      <alignment horizontal="right"/>
    </xf>
    <xf numFmtId="3" fontId="4" fillId="0" borderId="40" xfId="1" applyNumberFormat="1" applyFont="1" applyFill="1" applyBorder="1" applyAlignment="1">
      <alignment horizontal="right"/>
    </xf>
    <xf numFmtId="3" fontId="4" fillId="0" borderId="34" xfId="1" applyNumberFormat="1" applyFont="1" applyFill="1" applyBorder="1" applyAlignment="1">
      <alignment horizontal="right"/>
    </xf>
    <xf numFmtId="3" fontId="4" fillId="0" borderId="32" xfId="1" applyNumberFormat="1" applyFont="1" applyFill="1" applyBorder="1" applyAlignment="1">
      <alignment horizontal="right"/>
    </xf>
    <xf numFmtId="3" fontId="4" fillId="0" borderId="37" xfId="1" applyNumberFormat="1" applyFont="1" applyFill="1" applyBorder="1" applyAlignment="1">
      <alignment horizontal="right"/>
    </xf>
    <xf numFmtId="3" fontId="4" fillId="0" borderId="0" xfId="1" applyNumberFormat="1" applyFont="1" applyFill="1" applyBorder="1" applyAlignment="1">
      <alignment horizontal="right"/>
    </xf>
    <xf numFmtId="3" fontId="4" fillId="0" borderId="41" xfId="1" applyNumberFormat="1" applyFont="1" applyFill="1" applyBorder="1" applyAlignment="1">
      <alignment horizontal="right"/>
    </xf>
    <xf numFmtId="3" fontId="4" fillId="0" borderId="35" xfId="1" applyNumberFormat="1" applyFont="1" applyFill="1" applyBorder="1" applyAlignment="1">
      <alignment horizontal="right"/>
    </xf>
    <xf numFmtId="3" fontId="4" fillId="0" borderId="65" xfId="0" applyNumberFormat="1" applyFont="1" applyBorder="1" applyAlignment="1">
      <alignment shrinkToFit="1"/>
    </xf>
    <xf numFmtId="3" fontId="4" fillId="0" borderId="66" xfId="1" applyNumberFormat="1" applyFont="1" applyFill="1" applyBorder="1" applyAlignment="1">
      <alignment horizontal="right"/>
    </xf>
    <xf numFmtId="3" fontId="4" fillId="0" borderId="67" xfId="1" applyNumberFormat="1" applyFont="1" applyFill="1" applyBorder="1" applyAlignment="1">
      <alignment horizontal="right"/>
    </xf>
    <xf numFmtId="3" fontId="4" fillId="0" borderId="65" xfId="1" applyNumberFormat="1" applyFont="1" applyFill="1" applyBorder="1" applyAlignment="1">
      <alignment horizontal="right"/>
    </xf>
    <xf numFmtId="3" fontId="8" fillId="0" borderId="68" xfId="1" applyNumberFormat="1" applyFont="1" applyFill="1" applyBorder="1" applyAlignment="1">
      <alignment horizontal="right"/>
    </xf>
    <xf numFmtId="3" fontId="8" fillId="0" borderId="67" xfId="1" applyNumberFormat="1" applyFont="1" applyFill="1" applyBorder="1" applyAlignment="1">
      <alignment horizontal="right"/>
    </xf>
    <xf numFmtId="3" fontId="8" fillId="0" borderId="65" xfId="1" applyNumberFormat="1" applyFont="1" applyFill="1" applyBorder="1" applyAlignment="1">
      <alignment horizontal="right"/>
    </xf>
    <xf numFmtId="3" fontId="8" fillId="0" borderId="69" xfId="1" applyNumberFormat="1" applyFont="1" applyFill="1" applyBorder="1" applyAlignment="1">
      <alignment horizontal="right"/>
    </xf>
    <xf numFmtId="3" fontId="4" fillId="0" borderId="70" xfId="1" applyNumberFormat="1" applyFont="1" applyFill="1" applyBorder="1" applyAlignment="1">
      <alignment horizontal="right"/>
    </xf>
    <xf numFmtId="3" fontId="4" fillId="0" borderId="69" xfId="1" applyNumberFormat="1" applyFont="1" applyFill="1" applyBorder="1" applyAlignment="1">
      <alignment horizontal="right"/>
    </xf>
    <xf numFmtId="3" fontId="8" fillId="0" borderId="71" xfId="1" applyNumberFormat="1" applyFont="1" applyFill="1" applyBorder="1" applyAlignment="1">
      <alignment horizontal="right"/>
    </xf>
    <xf numFmtId="3" fontId="8" fillId="0" borderId="66" xfId="1" applyNumberFormat="1" applyFont="1" applyFill="1" applyBorder="1" applyAlignment="1">
      <alignment horizontal="right"/>
    </xf>
    <xf numFmtId="3" fontId="4" fillId="0" borderId="72" xfId="1" applyNumberFormat="1" applyFont="1" applyFill="1" applyBorder="1" applyAlignment="1">
      <alignment horizontal="right"/>
    </xf>
    <xf numFmtId="3" fontId="4" fillId="0" borderId="68" xfId="1" applyNumberFormat="1" applyFont="1" applyFill="1" applyBorder="1" applyAlignment="1">
      <alignment horizontal="right"/>
    </xf>
    <xf numFmtId="3" fontId="4" fillId="0" borderId="15" xfId="0" applyNumberFormat="1" applyFont="1" applyBorder="1" applyAlignment="1">
      <alignment shrinkToFit="1"/>
    </xf>
    <xf numFmtId="177" fontId="4" fillId="0" borderId="16" xfId="2" applyNumberFormat="1" applyFont="1" applyFill="1" applyBorder="1" applyAlignment="1">
      <alignment horizontal="right"/>
    </xf>
    <xf numFmtId="177" fontId="4" fillId="0" borderId="17" xfId="2" applyNumberFormat="1" applyFont="1" applyFill="1" applyBorder="1" applyAlignment="1">
      <alignment horizontal="right"/>
    </xf>
    <xf numFmtId="177" fontId="4" fillId="0" borderId="15" xfId="2" applyNumberFormat="1" applyFont="1" applyFill="1" applyBorder="1" applyAlignment="1">
      <alignment horizontal="right"/>
    </xf>
    <xf numFmtId="177" fontId="4" fillId="0" borderId="19" xfId="2" applyNumberFormat="1" applyFont="1" applyFill="1" applyBorder="1" applyAlignment="1">
      <alignment horizontal="right"/>
    </xf>
    <xf numFmtId="177" fontId="4" fillId="0" borderId="18" xfId="2" applyNumberFormat="1" applyFont="1" applyFill="1" applyBorder="1" applyAlignment="1">
      <alignment horizontal="right"/>
    </xf>
    <xf numFmtId="177" fontId="4" fillId="0" borderId="20" xfId="2" applyNumberFormat="1" applyFont="1" applyFill="1" applyBorder="1" applyAlignment="1">
      <alignment horizontal="right"/>
    </xf>
    <xf numFmtId="177" fontId="4" fillId="0" borderId="1" xfId="2" applyNumberFormat="1" applyFont="1" applyFill="1" applyBorder="1" applyAlignment="1">
      <alignment horizontal="right"/>
    </xf>
    <xf numFmtId="177" fontId="4" fillId="0" borderId="16" xfId="2" applyNumberFormat="1" applyFont="1" applyFill="1" applyBorder="1" applyAlignment="1">
      <alignment horizontal="center"/>
    </xf>
    <xf numFmtId="177" fontId="4" fillId="0" borderId="38" xfId="2" applyNumberFormat="1" applyFont="1" applyFill="1" applyBorder="1" applyAlignment="1">
      <alignment horizontal="right"/>
    </xf>
    <xf numFmtId="3" fontId="4" fillId="0" borderId="31" xfId="1" applyNumberFormat="1" applyFont="1" applyFill="1" applyBorder="1" applyAlignment="1">
      <alignment horizontal="right"/>
    </xf>
    <xf numFmtId="3" fontId="4" fillId="0" borderId="29" xfId="1" applyNumberFormat="1" applyFont="1" applyFill="1" applyBorder="1" applyAlignment="1">
      <alignment horizontal="right"/>
    </xf>
    <xf numFmtId="3" fontId="4" fillId="0" borderId="13" xfId="1" applyNumberFormat="1" applyFont="1" applyFill="1" applyBorder="1" applyAlignment="1">
      <alignment horizontal="right"/>
    </xf>
    <xf numFmtId="3" fontId="4" fillId="0" borderId="16" xfId="1" applyNumberFormat="1" applyFont="1" applyFill="1" applyBorder="1" applyAlignment="1">
      <alignment horizontal="right"/>
    </xf>
    <xf numFmtId="3" fontId="4" fillId="0" borderId="17" xfId="1" applyNumberFormat="1" applyFont="1" applyFill="1" applyBorder="1" applyAlignment="1">
      <alignment horizontal="right"/>
    </xf>
    <xf numFmtId="3" fontId="4" fillId="0" borderId="15" xfId="1" applyNumberFormat="1" applyFont="1" applyFill="1" applyBorder="1" applyAlignment="1">
      <alignment horizontal="right"/>
    </xf>
    <xf numFmtId="3" fontId="4" fillId="0" borderId="19" xfId="1" applyNumberFormat="1" applyFont="1" applyFill="1" applyBorder="1" applyAlignment="1">
      <alignment horizontal="right"/>
    </xf>
    <xf numFmtId="3" fontId="4" fillId="0" borderId="18" xfId="1" applyNumberFormat="1" applyFont="1" applyFill="1" applyBorder="1" applyAlignment="1">
      <alignment horizontal="right"/>
    </xf>
    <xf numFmtId="3" fontId="4" fillId="0" borderId="20" xfId="1" applyNumberFormat="1" applyFont="1" applyFill="1" applyBorder="1" applyAlignment="1">
      <alignment horizontal="right"/>
    </xf>
    <xf numFmtId="3" fontId="4" fillId="0" borderId="1" xfId="1" applyNumberFormat="1" applyFont="1" applyFill="1" applyBorder="1" applyAlignment="1">
      <alignment horizontal="right"/>
    </xf>
    <xf numFmtId="3" fontId="4" fillId="0" borderId="38" xfId="1" applyNumberFormat="1" applyFont="1" applyFill="1" applyBorder="1" applyAlignment="1">
      <alignment horizontal="right"/>
    </xf>
    <xf numFmtId="3" fontId="4" fillId="0" borderId="39" xfId="1" applyNumberFormat="1" applyFont="1" applyFill="1" applyBorder="1" applyAlignment="1">
      <alignment horizontal="right"/>
    </xf>
    <xf numFmtId="3" fontId="8" fillId="0" borderId="0" xfId="0" applyNumberFormat="1" applyFont="1" applyAlignment="1"/>
    <xf numFmtId="3" fontId="9" fillId="0" borderId="0" xfId="0" applyNumberFormat="1" applyFont="1" applyAlignment="1"/>
    <xf numFmtId="3" fontId="9" fillId="0" borderId="12" xfId="0" applyNumberFormat="1" applyFont="1" applyBorder="1" applyAlignment="1"/>
    <xf numFmtId="3" fontId="4" fillId="0" borderId="1" xfId="0" applyNumberFormat="1" applyFont="1" applyBorder="1" applyAlignment="1"/>
    <xf numFmtId="49" fontId="4" fillId="0" borderId="9" xfId="0" applyNumberFormat="1" applyFont="1" applyBorder="1" applyAlignment="1">
      <alignment horizontal="center" vertical="center" wrapText="1"/>
    </xf>
    <xf numFmtId="9" fontId="4" fillId="0" borderId="15" xfId="2" applyFont="1" applyFill="1" applyBorder="1" applyAlignment="1">
      <alignment horizontal="center"/>
    </xf>
    <xf numFmtId="9" fontId="4" fillId="0" borderId="16" xfId="2" applyFont="1" applyFill="1" applyBorder="1" applyAlignment="1">
      <alignment horizontal="center" vertical="center"/>
    </xf>
    <xf numFmtId="9" fontId="4" fillId="0" borderId="19" xfId="2" applyFont="1" applyFill="1" applyBorder="1" applyAlignment="1">
      <alignment horizontal="center" vertical="center"/>
    </xf>
    <xf numFmtId="9" fontId="4" fillId="0" borderId="17" xfId="2" applyFont="1" applyFill="1" applyBorder="1" applyAlignment="1">
      <alignment horizontal="center" vertical="center"/>
    </xf>
    <xf numFmtId="9" fontId="4" fillId="0" borderId="18" xfId="2" applyFont="1" applyFill="1" applyBorder="1" applyAlignment="1">
      <alignment horizontal="center" vertical="center"/>
    </xf>
    <xf numFmtId="9" fontId="4" fillId="0" borderId="20" xfId="2" applyFont="1" applyFill="1" applyBorder="1" applyAlignment="1">
      <alignment horizontal="center" vertical="center"/>
    </xf>
    <xf numFmtId="49" fontId="4" fillId="0" borderId="38" xfId="0" applyNumberFormat="1" applyFont="1" applyBorder="1" applyAlignment="1">
      <alignment horizontal="center" vertical="center"/>
    </xf>
    <xf numFmtId="3" fontId="4" fillId="0" borderId="12" xfId="1" applyNumberFormat="1" applyFont="1" applyFill="1" applyBorder="1" applyAlignment="1">
      <alignment horizontal="right"/>
    </xf>
    <xf numFmtId="179" fontId="4" fillId="0" borderId="63" xfId="2" applyNumberFormat="1" applyFont="1" applyFill="1" applyBorder="1" applyAlignment="1">
      <alignment horizontal="right"/>
    </xf>
    <xf numFmtId="179" fontId="4" fillId="0" borderId="57" xfId="2" applyNumberFormat="1" applyFont="1" applyFill="1" applyBorder="1" applyAlignment="1">
      <alignment horizontal="right"/>
    </xf>
    <xf numFmtId="179" fontId="4" fillId="0" borderId="58" xfId="2" applyNumberFormat="1" applyFont="1" applyFill="1" applyBorder="1" applyAlignment="1">
      <alignment horizontal="right"/>
    </xf>
    <xf numFmtId="179" fontId="4" fillId="0" borderId="60" xfId="2" applyNumberFormat="1" applyFont="1" applyFill="1" applyBorder="1" applyAlignment="1">
      <alignment horizontal="right"/>
    </xf>
    <xf numFmtId="179" fontId="4" fillId="0" borderId="59" xfId="2" applyNumberFormat="1" applyFont="1" applyFill="1" applyBorder="1" applyAlignment="1">
      <alignment horizontal="right"/>
    </xf>
    <xf numFmtId="179" fontId="4" fillId="0" borderId="64" xfId="2" applyNumberFormat="1" applyFont="1" applyFill="1" applyBorder="1" applyAlignment="1">
      <alignment horizontal="right"/>
    </xf>
    <xf numFmtId="179" fontId="4" fillId="0" borderId="62" xfId="2" applyNumberFormat="1" applyFont="1" applyFill="1" applyBorder="1" applyAlignment="1">
      <alignment horizontal="right"/>
    </xf>
    <xf numFmtId="179" fontId="4" fillId="0" borderId="61" xfId="2" applyNumberFormat="1" applyFont="1" applyFill="1" applyBorder="1" applyAlignment="1">
      <alignment horizontal="right"/>
    </xf>
    <xf numFmtId="3" fontId="4" fillId="0" borderId="71" xfId="1" applyNumberFormat="1" applyFont="1" applyFill="1" applyBorder="1" applyAlignment="1">
      <alignment horizontal="right"/>
    </xf>
    <xf numFmtId="179" fontId="4" fillId="0" borderId="1" xfId="1" applyNumberFormat="1" applyFont="1" applyFill="1" applyBorder="1" applyAlignment="1">
      <alignment horizontal="right"/>
    </xf>
    <xf numFmtId="179" fontId="4" fillId="0" borderId="15" xfId="2" applyNumberFormat="1" applyFont="1" applyFill="1" applyBorder="1" applyAlignment="1">
      <alignment horizontal="right"/>
    </xf>
    <xf numFmtId="179" fontId="4" fillId="0" borderId="16" xfId="2" applyNumberFormat="1" applyFont="1" applyFill="1" applyBorder="1" applyAlignment="1">
      <alignment horizontal="right"/>
    </xf>
    <xf numFmtId="179" fontId="4" fillId="0" borderId="19" xfId="2" applyNumberFormat="1" applyFont="1" applyFill="1" applyBorder="1" applyAlignment="1">
      <alignment horizontal="right"/>
    </xf>
    <xf numFmtId="179" fontId="4" fillId="0" borderId="17" xfId="2" applyNumberFormat="1" applyFont="1" applyFill="1" applyBorder="1" applyAlignment="1">
      <alignment horizontal="right"/>
    </xf>
    <xf numFmtId="179" fontId="4" fillId="0" borderId="1" xfId="2" applyNumberFormat="1" applyFont="1" applyFill="1" applyBorder="1" applyAlignment="1">
      <alignment horizontal="right"/>
    </xf>
    <xf numFmtId="179" fontId="4" fillId="0" borderId="38" xfId="2" applyNumberFormat="1" applyFont="1" applyFill="1" applyBorder="1" applyAlignment="1">
      <alignment horizontal="right"/>
    </xf>
    <xf numFmtId="179" fontId="4" fillId="0" borderId="20" xfId="2" applyNumberFormat="1" applyFont="1" applyFill="1" applyBorder="1" applyAlignment="1">
      <alignment horizontal="right"/>
    </xf>
    <xf numFmtId="179" fontId="4" fillId="0" borderId="18" xfId="2" applyNumberFormat="1" applyFont="1" applyFill="1" applyBorder="1" applyAlignment="1">
      <alignment horizontal="right"/>
    </xf>
    <xf numFmtId="3" fontId="4" fillId="0" borderId="57" xfId="0" applyNumberFormat="1" applyFont="1" applyBorder="1" applyAlignment="1">
      <alignment horizontal="center" vertical="center" wrapText="1"/>
    </xf>
    <xf numFmtId="3" fontId="4" fillId="0" borderId="40" xfId="0" applyNumberFormat="1" applyFont="1" applyBorder="1" applyAlignment="1">
      <alignment shrinkToFit="1"/>
    </xf>
    <xf numFmtId="179" fontId="4" fillId="0" borderId="0" xfId="1" applyNumberFormat="1" applyFont="1" applyFill="1" applyBorder="1" applyAlignment="1">
      <alignment horizontal="right"/>
    </xf>
    <xf numFmtId="179" fontId="4" fillId="0" borderId="40" xfId="2" applyNumberFormat="1" applyFont="1" applyFill="1" applyBorder="1" applyAlignment="1">
      <alignment horizontal="right"/>
    </xf>
    <xf numFmtId="179" fontId="4" fillId="0" borderId="33" xfId="2" applyNumberFormat="1" applyFont="1" applyFill="1" applyBorder="1" applyAlignment="1">
      <alignment horizontal="right"/>
    </xf>
    <xf numFmtId="179" fontId="4" fillId="0" borderId="34" xfId="2" applyNumberFormat="1" applyFont="1" applyFill="1" applyBorder="1" applyAlignment="1">
      <alignment horizontal="right"/>
    </xf>
    <xf numFmtId="179" fontId="4" fillId="0" borderId="36" xfId="2" applyNumberFormat="1" applyFont="1" applyFill="1" applyBorder="1" applyAlignment="1">
      <alignment horizontal="right"/>
    </xf>
    <xf numFmtId="179" fontId="4" fillId="0" borderId="0" xfId="2" applyNumberFormat="1" applyFont="1" applyFill="1" applyBorder="1" applyAlignment="1">
      <alignment horizontal="right"/>
    </xf>
    <xf numFmtId="179" fontId="4" fillId="0" borderId="41" xfId="2" applyNumberFormat="1" applyFont="1" applyFill="1" applyBorder="1" applyAlignment="1">
      <alignment horizontal="right"/>
    </xf>
    <xf numFmtId="179" fontId="4" fillId="0" borderId="37" xfId="2" applyNumberFormat="1" applyFont="1" applyFill="1" applyBorder="1" applyAlignment="1">
      <alignment horizontal="right"/>
    </xf>
    <xf numFmtId="179" fontId="4" fillId="0" borderId="32" xfId="2" applyNumberFormat="1" applyFont="1" applyFill="1" applyBorder="1" applyAlignment="1">
      <alignment horizontal="right"/>
    </xf>
    <xf numFmtId="3" fontId="4" fillId="0" borderId="65" xfId="0" applyNumberFormat="1" applyFont="1" applyBorder="1" applyAlignment="1">
      <alignment horizontal="center" vertical="center" wrapText="1"/>
    </xf>
    <xf numFmtId="179" fontId="4" fillId="0" borderId="16" xfId="2" quotePrefix="1" applyNumberFormat="1" applyFont="1" applyFill="1" applyBorder="1" applyAlignment="1">
      <alignment horizontal="right"/>
    </xf>
    <xf numFmtId="179" fontId="4" fillId="0" borderId="38" xfId="2" quotePrefix="1" applyNumberFormat="1" applyFont="1" applyFill="1" applyBorder="1" applyAlignment="1">
      <alignment horizontal="right"/>
    </xf>
    <xf numFmtId="179" fontId="4" fillId="0" borderId="19" xfId="2" quotePrefix="1" applyNumberFormat="1" applyFont="1" applyFill="1" applyBorder="1" applyAlignment="1">
      <alignment horizontal="right"/>
    </xf>
    <xf numFmtId="179" fontId="4" fillId="0" borderId="18" xfId="2" quotePrefix="1" applyNumberFormat="1" applyFont="1" applyFill="1" applyBorder="1" applyAlignment="1">
      <alignment horizontal="right"/>
    </xf>
    <xf numFmtId="179" fontId="4" fillId="0" borderId="15" xfId="2" quotePrefix="1" applyNumberFormat="1" applyFont="1" applyFill="1" applyBorder="1" applyAlignment="1">
      <alignment horizontal="right"/>
    </xf>
    <xf numFmtId="49" fontId="4" fillId="0" borderId="14" xfId="0" applyNumberFormat="1" applyFont="1" applyBorder="1" applyAlignment="1">
      <alignment horizontal="center" vertical="center" wrapText="1"/>
    </xf>
    <xf numFmtId="3" fontId="4" fillId="0" borderId="2" xfId="0" applyNumberFormat="1" applyFont="1" applyBorder="1" applyAlignment="1">
      <alignment vertical="center" wrapText="1" shrinkToFit="1"/>
    </xf>
    <xf numFmtId="3" fontId="4" fillId="0" borderId="15" xfId="0" applyNumberFormat="1" applyFont="1" applyBorder="1" applyAlignment="1">
      <alignment vertical="center" shrinkToFit="1"/>
    </xf>
    <xf numFmtId="3" fontId="4" fillId="0" borderId="40" xfId="0" applyNumberFormat="1" applyFont="1" applyBorder="1" applyAlignment="1">
      <alignment vertical="center" wrapText="1" shrinkToFit="1"/>
    </xf>
    <xf numFmtId="3" fontId="4" fillId="0" borderId="40" xfId="0" applyNumberFormat="1" applyFont="1" applyBorder="1" applyAlignment="1">
      <alignment vertical="center" shrinkToFit="1"/>
    </xf>
    <xf numFmtId="3" fontId="10" fillId="0" borderId="2" xfId="0" applyNumberFormat="1" applyFont="1" applyBorder="1" applyAlignment="1">
      <alignment horizontal="center" vertical="center" shrinkToFit="1"/>
    </xf>
    <xf numFmtId="3" fontId="10" fillId="0" borderId="2" xfId="0" applyNumberFormat="1" applyFont="1" applyBorder="1" applyAlignment="1">
      <alignment shrinkToFit="1"/>
    </xf>
    <xf numFmtId="3" fontId="10" fillId="0" borderId="15" xfId="0" applyNumberFormat="1" applyFont="1" applyBorder="1" applyAlignment="1">
      <alignment horizontal="center" vertical="center" shrinkToFit="1"/>
    </xf>
    <xf numFmtId="3" fontId="10" fillId="0" borderId="15" xfId="0" applyNumberFormat="1" applyFont="1" applyBorder="1" applyAlignment="1">
      <alignment shrinkToFit="1"/>
    </xf>
    <xf numFmtId="3" fontId="10" fillId="0" borderId="15" xfId="1" applyNumberFormat="1" applyFont="1" applyFill="1" applyBorder="1" applyAlignment="1">
      <alignment horizontal="right"/>
    </xf>
    <xf numFmtId="3" fontId="10" fillId="0" borderId="1" xfId="1" applyNumberFormat="1" applyFont="1" applyFill="1" applyBorder="1" applyAlignment="1">
      <alignment horizontal="right"/>
    </xf>
    <xf numFmtId="3" fontId="10" fillId="0" borderId="18" xfId="1" applyNumberFormat="1" applyFont="1" applyFill="1" applyBorder="1" applyAlignment="1">
      <alignment horizontal="right"/>
    </xf>
    <xf numFmtId="3" fontId="10" fillId="0" borderId="19" xfId="1" applyNumberFormat="1" applyFont="1" applyFill="1" applyBorder="1" applyAlignment="1">
      <alignment horizontal="right"/>
    </xf>
    <xf numFmtId="3" fontId="10" fillId="0" borderId="17" xfId="1" applyNumberFormat="1" applyFont="1" applyFill="1" applyBorder="1" applyAlignment="1">
      <alignment horizontal="right"/>
    </xf>
    <xf numFmtId="3" fontId="10" fillId="0" borderId="20" xfId="1" applyNumberFormat="1" applyFont="1" applyFill="1" applyBorder="1" applyAlignment="1">
      <alignment horizontal="right"/>
    </xf>
    <xf numFmtId="3" fontId="10" fillId="0" borderId="38" xfId="1" applyNumberFormat="1" applyFont="1" applyFill="1" applyBorder="1" applyAlignment="1">
      <alignment horizontal="right"/>
    </xf>
    <xf numFmtId="3" fontId="10" fillId="0" borderId="16" xfId="1" applyNumberFormat="1" applyFont="1" applyFill="1" applyBorder="1" applyAlignment="1">
      <alignment horizontal="right"/>
    </xf>
    <xf numFmtId="49" fontId="4" fillId="0" borderId="12" xfId="0" applyNumberFormat="1" applyFont="1" applyBorder="1" applyAlignment="1">
      <alignment horizontal="center"/>
    </xf>
    <xf numFmtId="49" fontId="4" fillId="0" borderId="1" xfId="0" applyNumberFormat="1" applyFont="1" applyBorder="1" applyAlignment="1">
      <alignment horizontal="center"/>
    </xf>
    <xf numFmtId="3" fontId="4" fillId="0" borderId="12" xfId="0" applyNumberFormat="1" applyFont="1" applyBorder="1" applyAlignment="1">
      <alignment shrinkToFit="1"/>
    </xf>
    <xf numFmtId="179" fontId="4" fillId="0" borderId="2" xfId="1" applyNumberFormat="1" applyFont="1" applyFill="1" applyBorder="1" applyAlignment="1">
      <alignment horizontal="right"/>
    </xf>
    <xf numFmtId="179" fontId="4" fillId="0" borderId="12" xfId="1" applyNumberFormat="1" applyFont="1" applyFill="1" applyBorder="1" applyAlignment="1">
      <alignment horizontal="right"/>
    </xf>
    <xf numFmtId="179" fontId="4" fillId="0" borderId="3" xfId="1" applyNumberFormat="1" applyFont="1" applyFill="1" applyBorder="1" applyAlignment="1">
      <alignment horizontal="right"/>
    </xf>
    <xf numFmtId="179" fontId="4" fillId="0" borderId="29" xfId="1" applyNumberFormat="1" applyFont="1" applyFill="1" applyBorder="1" applyAlignment="1">
      <alignment horizontal="right"/>
    </xf>
    <xf numFmtId="179" fontId="4" fillId="0" borderId="28" xfId="1" applyNumberFormat="1" applyFont="1" applyFill="1" applyBorder="1" applyAlignment="1">
      <alignment horizontal="right"/>
    </xf>
    <xf numFmtId="179" fontId="4" fillId="0" borderId="30" xfId="1" applyNumberFormat="1" applyFont="1" applyFill="1" applyBorder="1" applyAlignment="1">
      <alignment horizontal="right"/>
    </xf>
    <xf numFmtId="179" fontId="4" fillId="0" borderId="31" xfId="1" applyNumberFormat="1" applyFont="1" applyFill="1" applyBorder="1" applyAlignment="1">
      <alignment horizontal="right"/>
    </xf>
    <xf numFmtId="179" fontId="4" fillId="0" borderId="11" xfId="1" applyNumberFormat="1" applyFont="1" applyFill="1" applyBorder="1" applyAlignment="1">
      <alignment horizontal="right"/>
    </xf>
    <xf numFmtId="179" fontId="4" fillId="0" borderId="13" xfId="1" applyNumberFormat="1" applyFont="1" applyFill="1" applyBorder="1" applyAlignment="1">
      <alignment horizontal="right"/>
    </xf>
    <xf numFmtId="3" fontId="4" fillId="0" borderId="1" xfId="0" applyNumberFormat="1" applyFont="1" applyBorder="1" applyAlignment="1">
      <alignment shrinkToFit="1"/>
    </xf>
    <xf numFmtId="179" fontId="4" fillId="0" borderId="15" xfId="1" applyNumberFormat="1" applyFont="1" applyFill="1" applyBorder="1" applyAlignment="1">
      <alignment horizontal="right"/>
    </xf>
    <xf numFmtId="179" fontId="4" fillId="0" borderId="16" xfId="1" applyNumberFormat="1" applyFont="1" applyFill="1" applyBorder="1" applyAlignment="1">
      <alignment horizontal="right"/>
    </xf>
    <xf numFmtId="179" fontId="4" fillId="0" borderId="19" xfId="1" applyNumberFormat="1" applyFont="1" applyFill="1" applyBorder="1" applyAlignment="1">
      <alignment horizontal="right"/>
    </xf>
    <xf numFmtId="179" fontId="4" fillId="0" borderId="17" xfId="1" applyNumberFormat="1" applyFont="1" applyFill="1" applyBorder="1" applyAlignment="1">
      <alignment horizontal="right"/>
    </xf>
    <xf numFmtId="179" fontId="4" fillId="0" borderId="18" xfId="1" applyNumberFormat="1" applyFont="1" applyFill="1" applyBorder="1" applyAlignment="1">
      <alignment horizontal="right"/>
    </xf>
    <xf numFmtId="179" fontId="4" fillId="0" borderId="20" xfId="1" applyNumberFormat="1" applyFont="1" applyFill="1" applyBorder="1" applyAlignment="1">
      <alignment horizontal="right"/>
    </xf>
    <xf numFmtId="179" fontId="4" fillId="0" borderId="38" xfId="1" applyNumberFormat="1" applyFont="1" applyFill="1" applyBorder="1" applyAlignment="1">
      <alignment horizontal="right"/>
    </xf>
    <xf numFmtId="179" fontId="4" fillId="0" borderId="39" xfId="1" applyNumberFormat="1" applyFont="1" applyFill="1" applyBorder="1" applyAlignment="1">
      <alignment horizontal="right"/>
    </xf>
    <xf numFmtId="3" fontId="10" fillId="0" borderId="0" xfId="0" applyNumberFormat="1" applyFont="1" applyAlignment="1">
      <alignment shrinkToFit="1"/>
    </xf>
    <xf numFmtId="179" fontId="4" fillId="0" borderId="40" xfId="1" applyNumberFormat="1" applyFont="1" applyFill="1" applyBorder="1" applyAlignment="1">
      <alignment horizontal="right"/>
    </xf>
    <xf numFmtId="179" fontId="4" fillId="0" borderId="33" xfId="1" applyNumberFormat="1" applyFont="1" applyFill="1" applyBorder="1" applyAlignment="1">
      <alignment horizontal="right"/>
    </xf>
    <xf numFmtId="179" fontId="4" fillId="0" borderId="34" xfId="1" applyNumberFormat="1" applyFont="1" applyFill="1" applyBorder="1" applyAlignment="1">
      <alignment horizontal="right"/>
    </xf>
    <xf numFmtId="179" fontId="4" fillId="0" borderId="36" xfId="1" applyNumberFormat="1" applyFont="1" applyFill="1" applyBorder="1" applyAlignment="1">
      <alignment horizontal="right"/>
    </xf>
    <xf numFmtId="179" fontId="4" fillId="0" borderId="32" xfId="1" applyNumberFormat="1" applyFont="1" applyFill="1" applyBorder="1" applyAlignment="1">
      <alignment horizontal="right"/>
    </xf>
    <xf numFmtId="179" fontId="4" fillId="0" borderId="37" xfId="1" applyNumberFormat="1" applyFont="1" applyFill="1" applyBorder="1" applyAlignment="1">
      <alignment horizontal="right"/>
    </xf>
    <xf numFmtId="179" fontId="4" fillId="0" borderId="41" xfId="1" applyNumberFormat="1" applyFont="1" applyFill="1" applyBorder="1" applyAlignment="1">
      <alignment horizontal="right"/>
    </xf>
    <xf numFmtId="179" fontId="4" fillId="0" borderId="35" xfId="1" applyNumberFormat="1" applyFont="1" applyFill="1" applyBorder="1" applyAlignment="1">
      <alignment horizontal="right"/>
    </xf>
    <xf numFmtId="179" fontId="10" fillId="0" borderId="40" xfId="1" applyNumberFormat="1" applyFont="1" applyFill="1" applyBorder="1" applyAlignment="1">
      <alignment horizontal="right"/>
    </xf>
    <xf numFmtId="179" fontId="10" fillId="0" borderId="0" xfId="1" applyNumberFormat="1" applyFont="1" applyFill="1" applyBorder="1" applyAlignment="1">
      <alignment horizontal="right"/>
    </xf>
    <xf numFmtId="179" fontId="10" fillId="0" borderId="33" xfId="1" applyNumberFormat="1" applyFont="1" applyFill="1" applyBorder="1" applyAlignment="1">
      <alignment horizontal="right"/>
    </xf>
    <xf numFmtId="179" fontId="10" fillId="0" borderId="34" xfId="1" applyNumberFormat="1" applyFont="1" applyFill="1" applyBorder="1" applyAlignment="1">
      <alignment horizontal="right"/>
    </xf>
    <xf numFmtId="179" fontId="10" fillId="0" borderId="36" xfId="1" applyNumberFormat="1" applyFont="1" applyFill="1" applyBorder="1" applyAlignment="1">
      <alignment horizontal="right"/>
    </xf>
    <xf numFmtId="179" fontId="10" fillId="0" borderId="32" xfId="1" applyNumberFormat="1" applyFont="1" applyFill="1" applyBorder="1" applyAlignment="1">
      <alignment horizontal="right"/>
    </xf>
    <xf numFmtId="179" fontId="10" fillId="0" borderId="37" xfId="1" applyNumberFormat="1" applyFont="1" applyFill="1" applyBorder="1" applyAlignment="1">
      <alignment horizontal="right"/>
    </xf>
    <xf numFmtId="179" fontId="10" fillId="0" borderId="41" xfId="1" applyNumberFormat="1" applyFont="1" applyFill="1" applyBorder="1" applyAlignment="1">
      <alignment horizontal="right"/>
    </xf>
    <xf numFmtId="3" fontId="4" fillId="0" borderId="0" xfId="0" applyNumberFormat="1" applyFont="1" applyAlignment="1">
      <alignment shrinkToFit="1"/>
    </xf>
    <xf numFmtId="49" fontId="4" fillId="0" borderId="3" xfId="0" applyNumberFormat="1" applyFont="1" applyBorder="1" applyAlignment="1">
      <alignment horizontal="center"/>
    </xf>
    <xf numFmtId="49" fontId="4" fillId="0" borderId="16" xfId="0" applyNumberFormat="1" applyFont="1" applyBorder="1" applyAlignment="1">
      <alignment horizontal="center"/>
    </xf>
    <xf numFmtId="3" fontId="4" fillId="0" borderId="3" xfId="0" applyNumberFormat="1" applyFont="1" applyBorder="1" applyAlignment="1">
      <alignment shrinkToFit="1"/>
    </xf>
    <xf numFmtId="3" fontId="4" fillId="0" borderId="16" xfId="0" applyNumberFormat="1" applyFont="1" applyBorder="1" applyAlignment="1">
      <alignment shrinkToFit="1"/>
    </xf>
    <xf numFmtId="3" fontId="4" fillId="0" borderId="33" xfId="0" applyNumberFormat="1" applyFont="1" applyBorder="1" applyAlignment="1">
      <alignment shrinkToFit="1"/>
    </xf>
    <xf numFmtId="3" fontId="10" fillId="0" borderId="3" xfId="0" applyNumberFormat="1" applyFont="1" applyBorder="1" applyAlignment="1">
      <alignment shrinkToFit="1"/>
    </xf>
    <xf numFmtId="3" fontId="10" fillId="0" borderId="16" xfId="0" applyNumberFormat="1" applyFont="1" applyBorder="1" applyAlignment="1">
      <alignment shrinkToFit="1"/>
    </xf>
    <xf numFmtId="3" fontId="10" fillId="0" borderId="28" xfId="1" applyNumberFormat="1" applyFont="1" applyFill="1" applyBorder="1" applyAlignment="1">
      <alignment horizontal="right"/>
    </xf>
    <xf numFmtId="3" fontId="10" fillId="0" borderId="2" xfId="1" applyNumberFormat="1" applyFont="1" applyFill="1" applyBorder="1" applyAlignment="1">
      <alignment horizontal="right"/>
    </xf>
    <xf numFmtId="3" fontId="10" fillId="0" borderId="3" xfId="1" applyNumberFormat="1" applyFont="1" applyFill="1" applyBorder="1" applyAlignment="1">
      <alignment horizontal="right"/>
    </xf>
    <xf numFmtId="3" fontId="10" fillId="0" borderId="29" xfId="1" applyNumberFormat="1" applyFont="1" applyFill="1" applyBorder="1" applyAlignment="1">
      <alignment horizontal="right"/>
    </xf>
    <xf numFmtId="3" fontId="10" fillId="0" borderId="30" xfId="1" applyNumberFormat="1" applyFont="1" applyFill="1" applyBorder="1" applyAlignment="1">
      <alignment horizontal="right"/>
    </xf>
    <xf numFmtId="3" fontId="10" fillId="0" borderId="31" xfId="1" applyNumberFormat="1" applyFont="1" applyFill="1" applyBorder="1" applyAlignment="1">
      <alignment horizontal="right"/>
    </xf>
    <xf numFmtId="3" fontId="10" fillId="0" borderId="11" xfId="1" applyNumberFormat="1" applyFont="1" applyFill="1" applyBorder="1" applyAlignment="1">
      <alignment horizontal="right"/>
    </xf>
    <xf numFmtId="3" fontId="10" fillId="0" borderId="40" xfId="0" applyNumberFormat="1" applyFont="1" applyBorder="1" applyAlignment="1">
      <alignment horizontal="center" vertical="center" shrinkToFit="1"/>
    </xf>
    <xf numFmtId="3" fontId="10" fillId="0" borderId="33" xfId="0" applyNumberFormat="1" applyFont="1" applyBorder="1" applyAlignment="1">
      <alignment shrinkToFit="1"/>
    </xf>
    <xf numFmtId="3" fontId="4" fillId="0" borderId="12" xfId="0" applyNumberFormat="1" applyFont="1" applyBorder="1" applyAlignment="1"/>
    <xf numFmtId="3" fontId="10" fillId="0" borderId="33" xfId="1" applyNumberFormat="1" applyFont="1" applyFill="1" applyBorder="1" applyAlignment="1">
      <alignment horizontal="right"/>
    </xf>
    <xf numFmtId="3" fontId="10" fillId="0" borderId="37" xfId="1" applyNumberFormat="1" applyFont="1" applyFill="1" applyBorder="1" applyAlignment="1">
      <alignment horizontal="right"/>
    </xf>
    <xf numFmtId="3" fontId="10" fillId="0" borderId="32" xfId="1" applyNumberFormat="1" applyFont="1" applyFill="1" applyBorder="1" applyAlignment="1">
      <alignment horizontal="right"/>
    </xf>
    <xf numFmtId="3" fontId="10" fillId="0" borderId="34" xfId="1" applyNumberFormat="1" applyFont="1" applyFill="1" applyBorder="1" applyAlignment="1">
      <alignment horizontal="right"/>
    </xf>
    <xf numFmtId="3" fontId="4" fillId="0" borderId="33" xfId="0" applyNumberFormat="1" applyFont="1" applyBorder="1" applyAlignment="1"/>
    <xf numFmtId="49" fontId="4" fillId="0" borderId="29" xfId="0" applyNumberFormat="1" applyFont="1" applyBorder="1" applyAlignment="1">
      <alignment horizontal="center"/>
    </xf>
    <xf numFmtId="49" fontId="4" fillId="0" borderId="18" xfId="0" applyNumberFormat="1" applyFont="1" applyBorder="1" applyAlignment="1">
      <alignment horizontal="center"/>
    </xf>
    <xf numFmtId="49" fontId="4" fillId="0" borderId="19" xfId="0" applyNumberFormat="1" applyFont="1" applyBorder="1" applyAlignment="1">
      <alignment horizontal="center"/>
    </xf>
    <xf numFmtId="3" fontId="4" fillId="0" borderId="30" xfId="0" applyNumberFormat="1" applyFont="1" applyBorder="1" applyAlignment="1">
      <alignment vertical="center" wrapText="1" shrinkToFit="1"/>
    </xf>
    <xf numFmtId="3" fontId="4" fillId="0" borderId="29" xfId="0" applyNumberFormat="1" applyFont="1" applyBorder="1" applyAlignment="1">
      <alignment shrinkToFit="1"/>
    </xf>
    <xf numFmtId="3" fontId="4" fillId="0" borderId="18" xfId="0" applyNumberFormat="1" applyFont="1" applyBorder="1" applyAlignment="1">
      <alignment vertical="center" shrinkToFit="1"/>
    </xf>
    <xf numFmtId="3" fontId="4" fillId="0" borderId="19" xfId="0" applyNumberFormat="1" applyFont="1" applyBorder="1" applyAlignment="1">
      <alignment shrinkToFit="1"/>
    </xf>
    <xf numFmtId="3" fontId="10" fillId="0" borderId="32" xfId="0" applyNumberFormat="1" applyFont="1" applyBorder="1" applyAlignment="1">
      <alignment horizontal="center" vertical="center" shrinkToFit="1"/>
    </xf>
    <xf numFmtId="3" fontId="10" fillId="0" borderId="34" xfId="0" applyNumberFormat="1" applyFont="1" applyBorder="1" applyAlignment="1">
      <alignment shrinkToFit="1"/>
    </xf>
    <xf numFmtId="3" fontId="4" fillId="0" borderId="32" xfId="0" applyNumberFormat="1" applyFont="1" applyBorder="1" applyAlignment="1">
      <alignment vertical="center" wrapText="1" shrinkToFit="1"/>
    </xf>
    <xf numFmtId="3" fontId="4" fillId="0" borderId="34" xfId="0" applyNumberFormat="1" applyFont="1" applyBorder="1" applyAlignment="1">
      <alignment shrinkToFit="1"/>
    </xf>
    <xf numFmtId="3" fontId="4" fillId="0" borderId="32" xfId="0" applyNumberFormat="1" applyFont="1" applyBorder="1" applyAlignment="1">
      <alignment vertical="center" shrinkToFit="1"/>
    </xf>
    <xf numFmtId="3" fontId="4" fillId="0" borderId="11" xfId="0" applyNumberFormat="1" applyFont="1" applyBorder="1" applyAlignment="1">
      <alignment vertical="center" wrapText="1" shrinkToFit="1"/>
    </xf>
    <xf numFmtId="3" fontId="4" fillId="0" borderId="38" xfId="0" applyNumberFormat="1" applyFont="1" applyBorder="1" applyAlignment="1">
      <alignment vertical="center" shrinkToFit="1"/>
    </xf>
    <xf numFmtId="3" fontId="4" fillId="0" borderId="0" xfId="0" applyNumberFormat="1" applyFont="1" applyAlignment="1">
      <alignment horizontal="left"/>
    </xf>
    <xf numFmtId="3" fontId="4" fillId="0" borderId="0" xfId="0" applyNumberFormat="1" applyFont="1" applyAlignment="1">
      <alignment horizontal="right"/>
    </xf>
    <xf numFmtId="3" fontId="4" fillId="0" borderId="0" xfId="0" applyNumberFormat="1" applyFont="1" applyAlignment="1">
      <alignment vertical="center" shrinkToFit="1"/>
    </xf>
    <xf numFmtId="49" fontId="4" fillId="0" borderId="39" xfId="0" applyNumberFormat="1" applyFont="1" applyBorder="1" applyAlignment="1">
      <alignment horizontal="center" vertical="center"/>
    </xf>
    <xf numFmtId="9" fontId="4" fillId="0" borderId="15" xfId="2" applyFont="1" applyFill="1" applyBorder="1" applyAlignment="1">
      <alignment horizontal="right"/>
    </xf>
    <xf numFmtId="9" fontId="4" fillId="0" borderId="1" xfId="2" applyFont="1" applyFill="1" applyBorder="1" applyAlignment="1">
      <alignment horizontal="right"/>
    </xf>
    <xf numFmtId="9" fontId="4" fillId="0" borderId="18" xfId="2" applyFont="1" applyFill="1" applyBorder="1" applyAlignment="1">
      <alignment horizontal="right"/>
    </xf>
    <xf numFmtId="9" fontId="4" fillId="0" borderId="19" xfId="2" applyFont="1" applyFill="1" applyBorder="1" applyAlignment="1">
      <alignment horizontal="right"/>
    </xf>
    <xf numFmtId="9" fontId="4" fillId="0" borderId="17" xfId="2" applyFont="1" applyFill="1" applyBorder="1" applyAlignment="1">
      <alignment horizontal="right"/>
    </xf>
    <xf numFmtId="9" fontId="4" fillId="0" borderId="16" xfId="2" applyFont="1" applyFill="1" applyBorder="1" applyAlignment="1">
      <alignment horizontal="right"/>
    </xf>
    <xf numFmtId="9" fontId="4" fillId="0" borderId="20" xfId="2" applyFont="1" applyFill="1" applyBorder="1" applyAlignment="1">
      <alignment horizontal="right"/>
    </xf>
    <xf numFmtId="9" fontId="4" fillId="0" borderId="38" xfId="2" applyFont="1" applyFill="1" applyBorder="1" applyAlignment="1">
      <alignment horizontal="right"/>
    </xf>
    <xf numFmtId="9" fontId="4" fillId="0" borderId="39" xfId="2" applyFont="1" applyFill="1" applyBorder="1" applyAlignment="1">
      <alignment horizontal="right"/>
    </xf>
    <xf numFmtId="9" fontId="4" fillId="0" borderId="25" xfId="2" applyFont="1" applyFill="1" applyBorder="1" applyAlignment="1">
      <alignment horizontal="center" vertical="center"/>
    </xf>
    <xf numFmtId="3" fontId="4" fillId="0" borderId="41" xfId="0" applyNumberFormat="1" applyFont="1" applyBorder="1" applyAlignment="1">
      <alignment vertical="center" wrapText="1" shrinkToFit="1"/>
    </xf>
    <xf numFmtId="180" fontId="4" fillId="0" borderId="75" xfId="4" applyNumberFormat="1" applyFont="1" applyFill="1" applyBorder="1" applyAlignment="1">
      <alignment vertical="center"/>
    </xf>
    <xf numFmtId="180" fontId="4" fillId="0" borderId="33" xfId="4" applyNumberFormat="1" applyFont="1" applyFill="1" applyBorder="1" applyAlignment="1">
      <alignment vertical="center"/>
    </xf>
    <xf numFmtId="180" fontId="4" fillId="0" borderId="32" xfId="4" applyNumberFormat="1" applyFont="1" applyFill="1" applyBorder="1" applyAlignment="1">
      <alignment vertical="center"/>
    </xf>
    <xf numFmtId="180" fontId="4" fillId="0" borderId="36" xfId="4" applyNumberFormat="1" applyFont="1" applyFill="1" applyBorder="1" applyAlignment="1">
      <alignment vertical="center"/>
    </xf>
    <xf numFmtId="180" fontId="4" fillId="0" borderId="34" xfId="4" applyNumberFormat="1" applyFont="1" applyFill="1" applyBorder="1" applyAlignment="1">
      <alignment vertical="center"/>
    </xf>
    <xf numFmtId="3" fontId="4" fillId="0" borderId="2" xfId="0" applyNumberFormat="1" applyFont="1" applyBorder="1" applyAlignment="1">
      <alignment vertical="center" shrinkToFit="1"/>
    </xf>
    <xf numFmtId="180" fontId="4" fillId="0" borderId="16" xfId="4" applyNumberFormat="1" applyFont="1" applyFill="1" applyBorder="1" applyAlignment="1">
      <alignment vertical="center"/>
    </xf>
    <xf numFmtId="180" fontId="4" fillId="0" borderId="19" xfId="4" applyNumberFormat="1" applyFont="1" applyFill="1" applyBorder="1" applyAlignment="1">
      <alignment vertical="center"/>
    </xf>
    <xf numFmtId="180" fontId="4" fillId="0" borderId="18" xfId="4" applyNumberFormat="1" applyFont="1" applyFill="1" applyBorder="1" applyAlignment="1">
      <alignment vertical="center"/>
    </xf>
    <xf numFmtId="180" fontId="4" fillId="0" borderId="17" xfId="4" applyNumberFormat="1" applyFont="1" applyFill="1" applyBorder="1" applyAlignment="1">
      <alignment vertical="center"/>
    </xf>
    <xf numFmtId="49" fontId="4" fillId="0" borderId="74" xfId="0" applyNumberFormat="1" applyFont="1" applyBorder="1" applyAlignment="1">
      <alignment horizontal="center" vertical="center"/>
    </xf>
    <xf numFmtId="9" fontId="4" fillId="0" borderId="3" xfId="2" applyFont="1" applyFill="1" applyBorder="1" applyAlignment="1">
      <alignment horizontal="right"/>
    </xf>
    <xf numFmtId="9" fontId="4" fillId="0" borderId="28" xfId="2" applyFont="1" applyFill="1" applyBorder="1" applyAlignment="1">
      <alignment horizontal="right"/>
    </xf>
    <xf numFmtId="9" fontId="4" fillId="0" borderId="2" xfId="2" applyFont="1" applyFill="1" applyBorder="1" applyAlignment="1">
      <alignment horizontal="right"/>
    </xf>
    <xf numFmtId="9" fontId="4" fillId="0" borderId="29" xfId="2" applyFont="1" applyFill="1" applyBorder="1" applyAlignment="1">
      <alignment horizontal="right"/>
    </xf>
    <xf numFmtId="9" fontId="4" fillId="0" borderId="30" xfId="2" applyFont="1" applyFill="1" applyBorder="1" applyAlignment="1">
      <alignment horizontal="right"/>
    </xf>
    <xf numFmtId="9" fontId="4" fillId="0" borderId="11" xfId="2" applyFont="1" applyFill="1" applyBorder="1" applyAlignment="1">
      <alignment horizontal="right"/>
    </xf>
    <xf numFmtId="9" fontId="4" fillId="0" borderId="31" xfId="2" applyFont="1" applyFill="1" applyBorder="1" applyAlignment="1">
      <alignment horizontal="right"/>
    </xf>
    <xf numFmtId="9" fontId="4" fillId="0" borderId="12" xfId="2" applyFont="1" applyFill="1" applyBorder="1" applyAlignment="1">
      <alignment horizontal="right"/>
    </xf>
    <xf numFmtId="9" fontId="4" fillId="0" borderId="13" xfId="2" applyFont="1" applyFill="1" applyBorder="1" applyAlignment="1">
      <alignment horizontal="right"/>
    </xf>
    <xf numFmtId="9" fontId="4" fillId="0" borderId="33" xfId="2" applyFont="1" applyFill="1" applyBorder="1" applyAlignment="1">
      <alignment horizontal="right"/>
    </xf>
    <xf numFmtId="9" fontId="4" fillId="0" borderId="36" xfId="2" applyFont="1" applyFill="1" applyBorder="1" applyAlignment="1">
      <alignment horizontal="right"/>
    </xf>
    <xf numFmtId="9" fontId="4" fillId="0" borderId="40" xfId="2" applyFont="1" applyFill="1" applyBorder="1" applyAlignment="1">
      <alignment horizontal="right"/>
    </xf>
    <xf numFmtId="9" fontId="4" fillId="0" borderId="34" xfId="2" applyFont="1" applyFill="1" applyBorder="1" applyAlignment="1">
      <alignment horizontal="right"/>
    </xf>
    <xf numFmtId="9" fontId="4" fillId="0" borderId="32" xfId="2" applyFont="1" applyFill="1" applyBorder="1" applyAlignment="1">
      <alignment horizontal="right"/>
    </xf>
    <xf numFmtId="9" fontId="4" fillId="0" borderId="41" xfId="2" applyFont="1" applyFill="1" applyBorder="1" applyAlignment="1">
      <alignment horizontal="right"/>
    </xf>
    <xf numFmtId="9" fontId="4" fillId="0" borderId="37" xfId="2" applyFont="1" applyFill="1" applyBorder="1" applyAlignment="1">
      <alignment horizontal="right"/>
    </xf>
    <xf numFmtId="9" fontId="4" fillId="0" borderId="35" xfId="2" applyFont="1" applyFill="1" applyBorder="1" applyAlignment="1">
      <alignment horizontal="right"/>
    </xf>
    <xf numFmtId="3" fontId="4" fillId="0" borderId="30" xfId="0" applyNumberFormat="1" applyFont="1" applyBorder="1" applyAlignment="1">
      <alignment vertical="center" shrinkToFit="1"/>
    </xf>
    <xf numFmtId="49" fontId="4" fillId="0" borderId="10" xfId="0" applyNumberFormat="1" applyFont="1" applyBorder="1" applyAlignment="1">
      <alignment horizontal="center" vertical="center" wrapText="1"/>
    </xf>
    <xf numFmtId="181" fontId="4" fillId="0" borderId="18" xfId="4" applyNumberFormat="1" applyFont="1" applyFill="1" applyBorder="1" applyAlignment="1">
      <alignment vertical="center" shrinkToFit="1"/>
    </xf>
    <xf numFmtId="181" fontId="4" fillId="0" borderId="19" xfId="4" applyNumberFormat="1" applyFont="1" applyFill="1" applyBorder="1" applyAlignment="1">
      <alignment vertical="center" shrinkToFit="1"/>
    </xf>
    <xf numFmtId="181" fontId="4" fillId="0" borderId="16" xfId="4" applyNumberFormat="1" applyFont="1" applyFill="1" applyBorder="1" applyAlignment="1">
      <alignment vertical="center" shrinkToFit="1"/>
    </xf>
    <xf numFmtId="49" fontId="4" fillId="0" borderId="40" xfId="0" applyNumberFormat="1" applyFont="1" applyBorder="1" applyAlignment="1">
      <alignment horizontal="center"/>
    </xf>
    <xf numFmtId="49" fontId="4" fillId="0" borderId="0" xfId="0" applyNumberFormat="1" applyFont="1" applyAlignment="1">
      <alignment horizontal="center" vertical="center"/>
    </xf>
    <xf numFmtId="49" fontId="4" fillId="0" borderId="40" xfId="0" applyNumberFormat="1" applyFont="1" applyBorder="1" applyAlignment="1">
      <alignment horizontal="center" vertical="center"/>
    </xf>
    <xf numFmtId="9" fontId="4" fillId="0" borderId="0" xfId="2" applyFont="1" applyFill="1" applyBorder="1" applyAlignment="1">
      <alignment horizontal="right"/>
    </xf>
    <xf numFmtId="49" fontId="4" fillId="0" borderId="8" xfId="0" applyNumberFormat="1" applyFont="1" applyBorder="1" applyAlignment="1">
      <alignment vertical="center" wrapText="1"/>
    </xf>
    <xf numFmtId="49" fontId="4" fillId="0" borderId="9" xfId="0" applyNumberFormat="1" applyFont="1" applyBorder="1" applyAlignment="1">
      <alignment vertical="center" wrapText="1"/>
    </xf>
    <xf numFmtId="49" fontId="4" fillId="0" borderId="10" xfId="0" applyNumberFormat="1" applyFont="1" applyBorder="1" applyAlignment="1">
      <alignment vertical="center" wrapText="1"/>
    </xf>
    <xf numFmtId="0" fontId="4" fillId="0" borderId="9" xfId="0" quotePrefix="1" applyFont="1" applyBorder="1" applyAlignment="1"/>
    <xf numFmtId="0" fontId="4" fillId="0" borderId="10" xfId="0" quotePrefix="1" applyFont="1" applyBorder="1" applyAlignment="1"/>
    <xf numFmtId="3" fontId="4" fillId="0" borderId="9" xfId="0" quotePrefix="1" applyNumberFormat="1" applyFont="1" applyBorder="1">
      <alignment vertical="center"/>
    </xf>
    <xf numFmtId="3" fontId="4" fillId="0" borderId="10" xfId="0" quotePrefix="1" applyNumberFormat="1" applyFont="1" applyBorder="1">
      <alignment vertical="center"/>
    </xf>
    <xf numFmtId="3" fontId="10" fillId="0" borderId="12" xfId="1" applyNumberFormat="1" applyFont="1" applyFill="1" applyBorder="1" applyAlignment="1">
      <alignment horizontal="right"/>
    </xf>
    <xf numFmtId="0" fontId="4" fillId="0" borderId="8" xfId="0" quotePrefix="1" applyFont="1" applyBorder="1" applyAlignment="1">
      <alignment horizontal="centerContinuous" vertical="center"/>
    </xf>
    <xf numFmtId="0" fontId="4" fillId="0" borderId="9" xfId="0" quotePrefix="1" applyFont="1" applyBorder="1" applyAlignment="1">
      <alignment horizontal="centerContinuous" vertical="center"/>
    </xf>
    <xf numFmtId="0" fontId="4" fillId="0" borderId="10" xfId="0" quotePrefix="1" applyFont="1" applyBorder="1" applyAlignment="1">
      <alignment horizontal="centerContinuous" vertical="center"/>
    </xf>
    <xf numFmtId="3" fontId="4" fillId="0" borderId="8" xfId="0" quotePrefix="1" applyNumberFormat="1" applyFont="1" applyBorder="1" applyAlignment="1">
      <alignment horizontal="centerContinuous" vertical="center"/>
    </xf>
    <xf numFmtId="3" fontId="4" fillId="0" borderId="9" xfId="0" quotePrefix="1" applyNumberFormat="1" applyFont="1" applyBorder="1" applyAlignment="1">
      <alignment horizontal="centerContinuous" vertical="center"/>
    </xf>
    <xf numFmtId="3" fontId="4" fillId="0" borderId="10" xfId="0" quotePrefix="1" applyNumberFormat="1" applyFont="1" applyBorder="1" applyAlignment="1">
      <alignment horizontal="centerContinuous" vertical="center"/>
    </xf>
    <xf numFmtId="0" fontId="4" fillId="0" borderId="6" xfId="0" quotePrefix="1" applyFont="1" applyBorder="1" applyAlignment="1">
      <alignment horizontal="centerContinuous" vertical="center"/>
    </xf>
    <xf numFmtId="0" fontId="4" fillId="0" borderId="9" xfId="0" applyFont="1" applyBorder="1" applyAlignment="1">
      <alignment horizontal="centerContinuous"/>
    </xf>
    <xf numFmtId="3" fontId="4" fillId="0" borderId="8" xfId="0" applyNumberFormat="1" applyFont="1" applyBorder="1" applyAlignment="1">
      <alignment horizontal="centerContinuous"/>
    </xf>
    <xf numFmtId="3" fontId="4" fillId="0" borderId="9" xfId="0" applyNumberFormat="1" applyFont="1" applyBorder="1" applyAlignment="1">
      <alignment horizontal="centerContinuous"/>
    </xf>
    <xf numFmtId="0" fontId="4" fillId="0" borderId="9" xfId="0" quotePrefix="1" applyFont="1" applyBorder="1" applyAlignment="1">
      <alignment horizontal="centerContinuous"/>
    </xf>
    <xf numFmtId="0" fontId="4" fillId="0" borderId="12" xfId="0" applyFont="1" applyBorder="1" applyAlignment="1">
      <alignment horizontal="centerContinuous"/>
    </xf>
    <xf numFmtId="0" fontId="4" fillId="0" borderId="10" xfId="0" quotePrefix="1" applyFont="1" applyBorder="1" applyAlignment="1">
      <alignment horizontal="centerContinuous"/>
    </xf>
    <xf numFmtId="49" fontId="4" fillId="0" borderId="10" xfId="0" quotePrefix="1" applyNumberFormat="1" applyFont="1" applyBorder="1" applyAlignment="1">
      <alignment horizontal="center" vertical="center" wrapText="1"/>
    </xf>
    <xf numFmtId="49" fontId="4" fillId="0" borderId="2" xfId="0" applyNumberFormat="1" applyFont="1" applyBorder="1" applyAlignment="1">
      <alignment horizontal="center"/>
    </xf>
    <xf numFmtId="49" fontId="4" fillId="0" borderId="15" xfId="0" applyNumberFormat="1" applyFont="1" applyBorder="1" applyAlignment="1">
      <alignment horizontal="center"/>
    </xf>
    <xf numFmtId="38" fontId="12" fillId="0" borderId="76" xfId="7" applyFont="1" applyBorder="1">
      <alignment vertical="center"/>
    </xf>
    <xf numFmtId="38" fontId="12" fillId="3" borderId="76" xfId="7" applyFont="1" applyFill="1" applyBorder="1">
      <alignment vertical="center"/>
    </xf>
    <xf numFmtId="185" fontId="12" fillId="0" borderId="76" xfId="6" applyNumberFormat="1" applyFont="1" applyBorder="1" applyAlignment="1">
      <alignment horizontal="right" vertical="center"/>
    </xf>
    <xf numFmtId="185" fontId="12" fillId="0" borderId="76" xfId="6" applyNumberFormat="1" applyFont="1" applyBorder="1">
      <alignment vertical="center"/>
    </xf>
    <xf numFmtId="38" fontId="12" fillId="0" borderId="77" xfId="7" applyFont="1" applyFill="1" applyBorder="1">
      <alignment vertical="center"/>
    </xf>
    <xf numFmtId="38" fontId="12" fillId="0" borderId="76" xfId="7" applyFont="1" applyFill="1" applyBorder="1">
      <alignment vertical="center"/>
    </xf>
    <xf numFmtId="38" fontId="12" fillId="0" borderId="76" xfId="7" applyFont="1" applyBorder="1" applyAlignment="1">
      <alignment horizontal="right" vertical="center"/>
    </xf>
    <xf numFmtId="38" fontId="12" fillId="0" borderId="77" xfId="7" applyFont="1" applyFill="1" applyBorder="1" applyAlignment="1">
      <alignment horizontal="right" vertical="center"/>
    </xf>
    <xf numFmtId="38" fontId="12" fillId="0" borderId="76" xfId="7" applyFont="1" applyFill="1" applyBorder="1" applyAlignment="1">
      <alignment horizontal="right" vertical="center"/>
    </xf>
    <xf numFmtId="182" fontId="12" fillId="0" borderId="76" xfId="6" applyNumberFormat="1" applyFont="1" applyBorder="1">
      <alignment vertical="center"/>
    </xf>
    <xf numFmtId="182" fontId="12" fillId="0" borderId="77" xfId="6" applyNumberFormat="1" applyFont="1" applyBorder="1">
      <alignment vertical="center"/>
    </xf>
    <xf numFmtId="177" fontId="12" fillId="0" borderId="76" xfId="8" applyNumberFormat="1" applyFont="1" applyBorder="1">
      <alignment vertical="center"/>
    </xf>
    <xf numFmtId="177" fontId="12" fillId="0" borderId="77" xfId="8" applyNumberFormat="1" applyFont="1" applyBorder="1">
      <alignment vertical="center"/>
    </xf>
    <xf numFmtId="177" fontId="12" fillId="0" borderId="76" xfId="8" applyNumberFormat="1" applyFont="1" applyBorder="1" applyAlignment="1">
      <alignment horizontal="right" vertical="center"/>
    </xf>
    <xf numFmtId="177" fontId="12" fillId="0" borderId="77" xfId="8" applyNumberFormat="1" applyFont="1" applyBorder="1" applyAlignment="1">
      <alignment horizontal="right" vertical="center"/>
    </xf>
    <xf numFmtId="177" fontId="12" fillId="0" borderId="76" xfId="6" applyNumberFormat="1" applyFont="1" applyBorder="1">
      <alignment vertical="center"/>
    </xf>
    <xf numFmtId="177" fontId="12" fillId="0" borderId="77" xfId="6" applyNumberFormat="1" applyFont="1" applyBorder="1">
      <alignment vertical="center"/>
    </xf>
    <xf numFmtId="0" fontId="13" fillId="0" borderId="0" xfId="6" applyFont="1">
      <alignment vertical="center"/>
    </xf>
    <xf numFmtId="0" fontId="12" fillId="0" borderId="0" xfId="6" applyFont="1" applyAlignment="1">
      <alignment horizontal="left" vertical="center"/>
    </xf>
    <xf numFmtId="0" fontId="12" fillId="0" borderId="0" xfId="6" applyFont="1">
      <alignment vertical="center"/>
    </xf>
    <xf numFmtId="0" fontId="12" fillId="0" borderId="0" xfId="6" applyFont="1" applyAlignment="1">
      <alignment horizontal="left" vertical="center" wrapText="1"/>
    </xf>
    <xf numFmtId="183" fontId="12" fillId="0" borderId="0" xfId="6" applyNumberFormat="1" applyFont="1">
      <alignment vertical="center"/>
    </xf>
    <xf numFmtId="0" fontId="12" fillId="0" borderId="76" xfId="6" applyFont="1" applyBorder="1" applyAlignment="1">
      <alignment vertical="center" wrapText="1"/>
    </xf>
    <xf numFmtId="0" fontId="12" fillId="2" borderId="76" xfId="6" applyFont="1" applyFill="1" applyBorder="1" applyAlignment="1">
      <alignment horizontal="center" vertical="center"/>
    </xf>
    <xf numFmtId="0" fontId="12" fillId="2" borderId="68" xfId="6" applyFont="1" applyFill="1" applyBorder="1" applyAlignment="1">
      <alignment horizontal="center" vertical="center"/>
    </xf>
    <xf numFmtId="10" fontId="12" fillId="0" borderId="76" xfId="6" applyNumberFormat="1" applyFont="1" applyBorder="1" applyAlignment="1">
      <alignment vertical="center" wrapText="1"/>
    </xf>
    <xf numFmtId="3" fontId="4" fillId="0" borderId="76" xfId="6" applyNumberFormat="1" applyFont="1" applyBorder="1" applyAlignment="1">
      <alignment wrapText="1"/>
    </xf>
    <xf numFmtId="0" fontId="12" fillId="0" borderId="0" xfId="6" applyFont="1" applyAlignment="1">
      <alignment vertical="center" wrapText="1"/>
    </xf>
    <xf numFmtId="184" fontId="12" fillId="0" borderId="0" xfId="6" applyNumberFormat="1" applyFont="1">
      <alignment vertical="center"/>
    </xf>
    <xf numFmtId="10" fontId="12" fillId="0" borderId="0" xfId="6" applyNumberFormat="1" applyFont="1" applyAlignment="1">
      <alignment vertical="center" wrapText="1"/>
    </xf>
    <xf numFmtId="10" fontId="12" fillId="0" borderId="0" xfId="6" applyNumberFormat="1" applyFont="1">
      <alignment vertical="center"/>
    </xf>
    <xf numFmtId="0" fontId="12" fillId="2" borderId="67" xfId="6" applyFont="1" applyFill="1" applyBorder="1" applyAlignment="1">
      <alignment horizontal="center" vertical="center"/>
    </xf>
    <xf numFmtId="0" fontId="12" fillId="0" borderId="78" xfId="6" applyFont="1" applyBorder="1">
      <alignment vertical="center"/>
    </xf>
    <xf numFmtId="0" fontId="12" fillId="0" borderId="76" xfId="6" applyFont="1" applyBorder="1">
      <alignment vertical="center"/>
    </xf>
    <xf numFmtId="185" fontId="12" fillId="0" borderId="0" xfId="6" applyNumberFormat="1" applyFont="1">
      <alignment vertical="center"/>
    </xf>
    <xf numFmtId="185" fontId="12" fillId="0" borderId="78" xfId="6" applyNumberFormat="1" applyFont="1" applyBorder="1">
      <alignment vertical="center"/>
    </xf>
    <xf numFmtId="177" fontId="12" fillId="0" borderId="0" xfId="6" applyNumberFormat="1" applyFont="1">
      <alignment vertical="center"/>
    </xf>
    <xf numFmtId="10" fontId="12" fillId="0" borderId="76" xfId="6" applyNumberFormat="1" applyFont="1" applyBorder="1">
      <alignment vertical="center"/>
    </xf>
    <xf numFmtId="49" fontId="4" fillId="0" borderId="2" xfId="0" applyNumberFormat="1" applyFont="1" applyBorder="1" applyAlignment="1">
      <alignment horizontal="center" vertical="center" wrapText="1"/>
    </xf>
    <xf numFmtId="0" fontId="4" fillId="0" borderId="0" xfId="0" applyFont="1" applyAlignment="1">
      <alignment horizontal="center"/>
    </xf>
    <xf numFmtId="49" fontId="4" fillId="0" borderId="74" xfId="0" applyNumberFormat="1" applyFont="1" applyBorder="1" applyAlignment="1">
      <alignment horizontal="center" vertical="center" wrapText="1"/>
    </xf>
    <xf numFmtId="3" fontId="4" fillId="0" borderId="0" xfId="0" applyNumberFormat="1" applyFont="1" applyAlignment="1">
      <alignment horizontal="center"/>
    </xf>
    <xf numFmtId="3" fontId="8" fillId="0" borderId="33" xfId="1" applyNumberFormat="1" applyFont="1" applyFill="1" applyBorder="1" applyAlignment="1">
      <alignment horizontal="right"/>
    </xf>
    <xf numFmtId="3" fontId="8" fillId="0" borderId="34" xfId="1" applyNumberFormat="1" applyFont="1" applyFill="1" applyBorder="1" applyAlignment="1">
      <alignment horizontal="right"/>
    </xf>
    <xf numFmtId="3" fontId="4" fillId="0" borderId="42" xfId="1" applyNumberFormat="1" applyFont="1" applyFill="1" applyBorder="1" applyAlignment="1">
      <alignment horizontal="right"/>
    </xf>
    <xf numFmtId="3" fontId="4" fillId="0" borderId="43" xfId="1" applyNumberFormat="1" applyFont="1" applyFill="1" applyBorder="1" applyAlignment="1">
      <alignment horizontal="right"/>
    </xf>
    <xf numFmtId="3" fontId="4" fillId="0" borderId="44" xfId="0" applyNumberFormat="1" applyFont="1" applyBorder="1" applyAlignment="1">
      <alignment shrinkToFit="1"/>
    </xf>
    <xf numFmtId="3" fontId="4" fillId="0" borderId="44" xfId="1" applyNumberFormat="1" applyFont="1" applyFill="1" applyBorder="1" applyAlignment="1">
      <alignment horizontal="right"/>
    </xf>
    <xf numFmtId="3" fontId="4" fillId="0" borderId="51" xfId="1" applyNumberFormat="1" applyFont="1" applyFill="1" applyBorder="1" applyAlignment="1">
      <alignment horizontal="right"/>
    </xf>
    <xf numFmtId="3" fontId="4" fillId="0" borderId="45" xfId="1" applyNumberFormat="1" applyFont="1" applyFill="1" applyBorder="1" applyAlignment="1">
      <alignment horizontal="right"/>
    </xf>
    <xf numFmtId="3" fontId="4" fillId="0" borderId="47" xfId="1" applyNumberFormat="1" applyFont="1" applyFill="1" applyBorder="1" applyAlignment="1">
      <alignment horizontal="right"/>
    </xf>
    <xf numFmtId="3" fontId="4" fillId="0" borderId="46" xfId="1" applyNumberFormat="1" applyFont="1" applyFill="1" applyBorder="1" applyAlignment="1">
      <alignment horizontal="right"/>
    </xf>
    <xf numFmtId="3" fontId="4" fillId="0" borderId="48" xfId="1" applyNumberFormat="1" applyFont="1" applyFill="1" applyBorder="1" applyAlignment="1">
      <alignment horizontal="right"/>
    </xf>
    <xf numFmtId="3" fontId="4" fillId="0" borderId="49" xfId="1" applyNumberFormat="1" applyFont="1" applyFill="1" applyBorder="1" applyAlignment="1">
      <alignment horizontal="right"/>
    </xf>
    <xf numFmtId="3" fontId="4" fillId="0" borderId="50" xfId="1" applyNumberFormat="1" applyFont="1" applyFill="1" applyBorder="1" applyAlignment="1">
      <alignment horizontal="right"/>
    </xf>
    <xf numFmtId="177" fontId="4" fillId="0" borderId="15" xfId="0" applyNumberFormat="1" applyFont="1" applyBorder="1" applyAlignment="1">
      <alignment shrinkToFit="1"/>
    </xf>
    <xf numFmtId="177" fontId="4" fillId="0" borderId="19" xfId="1" applyNumberFormat="1" applyFont="1" applyFill="1" applyBorder="1" applyAlignment="1">
      <alignment horizontal="right"/>
    </xf>
    <xf numFmtId="177" fontId="4" fillId="0" borderId="16" xfId="1" applyNumberFormat="1" applyFont="1" applyFill="1" applyBorder="1" applyAlignment="1">
      <alignment horizontal="right"/>
    </xf>
    <xf numFmtId="177" fontId="4" fillId="0" borderId="0" xfId="0" applyNumberFormat="1" applyFont="1" applyAlignment="1"/>
    <xf numFmtId="3" fontId="4" fillId="0" borderId="52" xfId="1" applyNumberFormat="1" applyFont="1" applyFill="1" applyBorder="1" applyAlignment="1">
      <alignment horizontal="right"/>
    </xf>
    <xf numFmtId="3" fontId="4" fillId="0" borderId="53" xfId="1" applyNumberFormat="1" applyFont="1" applyFill="1" applyBorder="1" applyAlignment="1">
      <alignment horizontal="right"/>
    </xf>
    <xf numFmtId="3" fontId="4" fillId="0" borderId="54" xfId="1" applyNumberFormat="1" applyFont="1" applyFill="1" applyBorder="1" applyAlignment="1">
      <alignment horizontal="right"/>
    </xf>
    <xf numFmtId="3" fontId="4" fillId="0" borderId="55" xfId="1" applyNumberFormat="1" applyFont="1" applyFill="1" applyBorder="1" applyAlignment="1">
      <alignment horizontal="right"/>
    </xf>
    <xf numFmtId="3" fontId="4" fillId="0" borderId="55" xfId="0" applyNumberFormat="1" applyFont="1" applyBorder="1" applyAlignment="1"/>
    <xf numFmtId="3" fontId="4" fillId="0" borderId="30" xfId="0" applyNumberFormat="1" applyFont="1" applyBorder="1" applyAlignment="1">
      <alignment shrinkToFit="1"/>
    </xf>
    <xf numFmtId="3" fontId="8" fillId="0" borderId="11" xfId="1" applyNumberFormat="1" applyFont="1" applyFill="1" applyBorder="1" applyAlignment="1">
      <alignment horizontal="right"/>
    </xf>
    <xf numFmtId="4" fontId="4" fillId="0" borderId="0" xfId="0" applyNumberFormat="1" applyFont="1" applyAlignment="1"/>
    <xf numFmtId="3" fontId="4" fillId="0" borderId="32" xfId="0" applyNumberFormat="1" applyFont="1" applyBorder="1" applyAlignment="1">
      <alignment shrinkToFit="1"/>
    </xf>
    <xf numFmtId="3" fontId="4" fillId="0" borderId="48" xfId="0" applyNumberFormat="1" applyFont="1" applyBorder="1" applyAlignment="1">
      <alignment shrinkToFit="1"/>
    </xf>
    <xf numFmtId="3" fontId="4" fillId="0" borderId="18" xfId="0" applyNumberFormat="1" applyFont="1" applyBorder="1" applyAlignment="1">
      <alignment shrinkToFit="1"/>
    </xf>
    <xf numFmtId="3" fontId="9" fillId="0" borderId="29" xfId="1" applyNumberFormat="1" applyFont="1" applyFill="1" applyBorder="1" applyAlignment="1">
      <alignment horizontal="right"/>
    </xf>
    <xf numFmtId="3" fontId="8" fillId="0" borderId="36" xfId="1" applyNumberFormat="1" applyFont="1" applyFill="1" applyBorder="1" applyAlignment="1">
      <alignment horizontal="right"/>
    </xf>
    <xf numFmtId="3" fontId="8" fillId="0" borderId="40" xfId="1" applyNumberFormat="1" applyFont="1" applyFill="1" applyBorder="1" applyAlignment="1">
      <alignment horizontal="right"/>
    </xf>
    <xf numFmtId="3" fontId="14" fillId="0" borderId="33" xfId="1" applyNumberFormat="1" applyFont="1" applyFill="1" applyBorder="1" applyAlignment="1">
      <alignment horizontal="right"/>
    </xf>
    <xf numFmtId="3" fontId="14" fillId="0" borderId="34" xfId="1" applyNumberFormat="1" applyFont="1" applyFill="1" applyBorder="1" applyAlignment="1">
      <alignment horizontal="right"/>
    </xf>
    <xf numFmtId="3" fontId="8" fillId="0" borderId="41" xfId="1" applyNumberFormat="1" applyFont="1" applyFill="1" applyBorder="1" applyAlignment="1">
      <alignment horizontal="right"/>
    </xf>
    <xf numFmtId="3" fontId="8" fillId="0" borderId="0" xfId="1" applyNumberFormat="1" applyFont="1" applyFill="1" applyBorder="1" applyAlignment="1">
      <alignment horizontal="right"/>
    </xf>
    <xf numFmtId="3" fontId="8" fillId="0" borderId="37" xfId="1" applyNumberFormat="1" applyFont="1" applyFill="1" applyBorder="1" applyAlignment="1">
      <alignment horizontal="right"/>
    </xf>
    <xf numFmtId="3" fontId="8" fillId="0" borderId="32" xfId="1" applyNumberFormat="1" applyFont="1" applyFill="1" applyBorder="1" applyAlignment="1">
      <alignment horizontal="right"/>
    </xf>
    <xf numFmtId="4" fontId="4" fillId="0" borderId="12" xfId="0" applyNumberFormat="1" applyFont="1" applyBorder="1" applyAlignment="1"/>
    <xf numFmtId="178" fontId="4" fillId="0" borderId="2" xfId="1" applyNumberFormat="1" applyFont="1" applyFill="1" applyBorder="1" applyAlignment="1">
      <alignment horizontal="right"/>
    </xf>
    <xf numFmtId="178" fontId="4" fillId="0" borderId="3" xfId="1" applyNumberFormat="1" applyFont="1" applyFill="1" applyBorder="1" applyAlignment="1">
      <alignment horizontal="right"/>
    </xf>
    <xf numFmtId="178" fontId="4" fillId="0" borderId="29" xfId="1" applyNumberFormat="1" applyFont="1" applyFill="1" applyBorder="1" applyAlignment="1">
      <alignment horizontal="right"/>
    </xf>
    <xf numFmtId="178" fontId="4" fillId="0" borderId="28" xfId="1" applyNumberFormat="1" applyFont="1" applyFill="1" applyBorder="1" applyAlignment="1">
      <alignment horizontal="right"/>
    </xf>
    <xf numFmtId="178" fontId="4" fillId="0" borderId="12" xfId="1" applyNumberFormat="1" applyFont="1" applyFill="1" applyBorder="1" applyAlignment="1">
      <alignment horizontal="right"/>
    </xf>
    <xf numFmtId="178" fontId="4" fillId="0" borderId="17" xfId="1" applyNumberFormat="1" applyFont="1" applyFill="1" applyBorder="1" applyAlignment="1">
      <alignment horizontal="right"/>
    </xf>
    <xf numFmtId="178" fontId="4" fillId="0" borderId="15" xfId="1" applyNumberFormat="1" applyFont="1" applyFill="1" applyBorder="1" applyAlignment="1">
      <alignment horizontal="right"/>
    </xf>
    <xf numFmtId="178" fontId="4" fillId="0" borderId="16" xfId="1" applyNumberFormat="1" applyFont="1" applyFill="1" applyBorder="1" applyAlignment="1">
      <alignment horizontal="right"/>
    </xf>
    <xf numFmtId="178" fontId="4" fillId="0" borderId="19" xfId="1" applyNumberFormat="1" applyFont="1" applyFill="1" applyBorder="1" applyAlignment="1">
      <alignment horizontal="right"/>
    </xf>
    <xf numFmtId="178" fontId="4" fillId="0" borderId="18" xfId="1" applyNumberFormat="1" applyFont="1" applyFill="1" applyBorder="1" applyAlignment="1">
      <alignment horizontal="right"/>
    </xf>
    <xf numFmtId="178" fontId="4" fillId="0" borderId="20" xfId="1" applyNumberFormat="1" applyFont="1" applyFill="1" applyBorder="1" applyAlignment="1">
      <alignment horizontal="right"/>
    </xf>
    <xf numFmtId="178" fontId="4" fillId="0" borderId="38" xfId="1" applyNumberFormat="1" applyFont="1" applyFill="1" applyBorder="1" applyAlignment="1">
      <alignment horizontal="right"/>
    </xf>
    <xf numFmtId="178" fontId="4" fillId="0" borderId="1" xfId="1" applyNumberFormat="1" applyFont="1" applyFill="1" applyBorder="1" applyAlignment="1">
      <alignment horizontal="right"/>
    </xf>
    <xf numFmtId="178" fontId="4" fillId="0" borderId="30" xfId="1" applyNumberFormat="1" applyFont="1" applyFill="1" applyBorder="1" applyAlignment="1">
      <alignment horizontal="right"/>
    </xf>
    <xf numFmtId="178" fontId="4" fillId="0" borderId="31" xfId="1" applyNumberFormat="1" applyFont="1" applyFill="1" applyBorder="1" applyAlignment="1">
      <alignment horizontal="right"/>
    </xf>
    <xf numFmtId="178" fontId="4" fillId="0" borderId="11" xfId="1" applyNumberFormat="1" applyFont="1" applyFill="1" applyBorder="1" applyAlignment="1">
      <alignment horizontal="right"/>
    </xf>
    <xf numFmtId="9" fontId="4" fillId="0" borderId="0" xfId="2" applyFont="1" applyFill="1" applyAlignment="1"/>
    <xf numFmtId="179" fontId="4" fillId="0" borderId="39" xfId="2" applyNumberFormat="1" applyFont="1" applyFill="1" applyBorder="1" applyAlignment="1">
      <alignment horizontal="right"/>
    </xf>
    <xf numFmtId="179" fontId="4" fillId="0" borderId="35" xfId="2" applyNumberFormat="1" applyFont="1" applyFill="1" applyBorder="1" applyAlignment="1">
      <alignment horizontal="right"/>
    </xf>
    <xf numFmtId="3" fontId="4" fillId="0" borderId="36" xfId="0" applyNumberFormat="1" applyFont="1" applyBorder="1" applyAlignment="1"/>
    <xf numFmtId="177" fontId="4" fillId="0" borderId="68" xfId="0" applyNumberFormat="1" applyFont="1" applyBorder="1" applyAlignment="1"/>
    <xf numFmtId="0" fontId="12" fillId="0" borderId="0" xfId="0" applyFont="1">
      <alignment vertical="center"/>
    </xf>
    <xf numFmtId="3" fontId="10" fillId="0" borderId="0" xfId="0" applyNumberFormat="1" applyFont="1" applyAlignment="1"/>
    <xf numFmtId="3" fontId="4" fillId="0" borderId="30" xfId="0" applyNumberFormat="1" applyFont="1" applyBorder="1" applyAlignment="1"/>
    <xf numFmtId="3" fontId="4" fillId="0" borderId="29" xfId="0" applyNumberFormat="1" applyFont="1" applyBorder="1" applyAlignment="1"/>
    <xf numFmtId="3" fontId="4" fillId="0" borderId="11" xfId="0" applyNumberFormat="1" applyFont="1" applyBorder="1" applyAlignment="1"/>
    <xf numFmtId="3" fontId="4" fillId="0" borderId="3" xfId="0" applyNumberFormat="1" applyFont="1" applyBorder="1" applyAlignment="1"/>
    <xf numFmtId="3" fontId="4" fillId="0" borderId="31" xfId="0" applyNumberFormat="1" applyFont="1" applyBorder="1" applyAlignment="1"/>
    <xf numFmtId="3" fontId="12" fillId="0" borderId="76" xfId="6" applyNumberFormat="1" applyFont="1" applyBorder="1">
      <alignment vertical="center"/>
    </xf>
    <xf numFmtId="3" fontId="12" fillId="0" borderId="0" xfId="6" applyNumberFormat="1" applyFont="1">
      <alignment vertical="center"/>
    </xf>
    <xf numFmtId="177" fontId="12" fillId="0" borderId="0" xfId="8" applyNumberFormat="1" applyFont="1">
      <alignment vertical="center"/>
    </xf>
    <xf numFmtId="177" fontId="12" fillId="0" borderId="76" xfId="8" applyNumberFormat="1" applyFont="1" applyFill="1" applyBorder="1">
      <alignment vertical="center"/>
    </xf>
    <xf numFmtId="177" fontId="12" fillId="0" borderId="76" xfId="6" applyNumberFormat="1" applyFont="1" applyBorder="1" applyAlignment="1">
      <alignment horizontal="right" vertical="center"/>
    </xf>
    <xf numFmtId="0" fontId="13" fillId="0" borderId="0" xfId="6" applyFont="1" applyAlignment="1">
      <alignment horizontal="left" vertical="center"/>
    </xf>
    <xf numFmtId="4" fontId="12" fillId="0" borderId="76" xfId="6" applyNumberFormat="1" applyFont="1" applyBorder="1" applyAlignment="1">
      <alignment horizontal="right" vertical="center"/>
    </xf>
    <xf numFmtId="183" fontId="12" fillId="0" borderId="0" xfId="6" applyNumberFormat="1" applyFont="1" applyAlignment="1">
      <alignment horizontal="right" vertical="center"/>
    </xf>
    <xf numFmtId="184" fontId="12" fillId="0" borderId="0" xfId="6" applyNumberFormat="1" applyFont="1" applyAlignment="1">
      <alignment horizontal="right" vertical="center"/>
    </xf>
    <xf numFmtId="0" fontId="13" fillId="0" borderId="0" xfId="6" applyFont="1" applyAlignment="1">
      <alignment horizontal="left" vertical="center" wrapText="1"/>
    </xf>
    <xf numFmtId="0" fontId="12" fillId="2" borderId="0" xfId="6" applyFont="1" applyFill="1" applyAlignment="1">
      <alignment horizontal="center" vertical="center"/>
    </xf>
    <xf numFmtId="0" fontId="13" fillId="0" borderId="0" xfId="6" applyFont="1" applyAlignment="1">
      <alignment vertical="center" wrapText="1"/>
    </xf>
    <xf numFmtId="3" fontId="12" fillId="0" borderId="0" xfId="6" applyNumberFormat="1" applyFont="1" applyAlignment="1">
      <alignment horizontal="right" vertical="center"/>
    </xf>
    <xf numFmtId="0" fontId="12" fillId="0" borderId="0" xfId="6" applyFont="1" applyAlignment="1">
      <alignment horizontal="right" vertical="center"/>
    </xf>
    <xf numFmtId="0" fontId="12" fillId="0" borderId="78" xfId="6" applyFont="1" applyBorder="1" applyAlignment="1">
      <alignment vertical="center" wrapText="1"/>
    </xf>
    <xf numFmtId="3" fontId="12" fillId="0" borderId="78" xfId="6" applyNumberFormat="1" applyFont="1" applyBorder="1">
      <alignment vertical="center"/>
    </xf>
    <xf numFmtId="0" fontId="12" fillId="0" borderId="0" xfId="6" applyFont="1" applyAlignment="1">
      <alignment horizontal="center" vertical="center"/>
    </xf>
    <xf numFmtId="3" fontId="12" fillId="0" borderId="78" xfId="6" applyNumberFormat="1" applyFont="1" applyBorder="1" applyAlignment="1">
      <alignment horizontal="right" vertical="center"/>
    </xf>
    <xf numFmtId="183" fontId="4" fillId="0" borderId="0" xfId="6" applyNumberFormat="1" applyFont="1" applyAlignment="1">
      <alignment horizontal="right" vertical="center"/>
    </xf>
    <xf numFmtId="183" fontId="12" fillId="0" borderId="78" xfId="6" applyNumberFormat="1" applyFont="1" applyBorder="1">
      <alignment vertical="center"/>
    </xf>
    <xf numFmtId="183" fontId="12" fillId="0" borderId="78" xfId="6" applyNumberFormat="1" applyFont="1" applyBorder="1" applyAlignment="1">
      <alignment horizontal="right" vertical="center"/>
    </xf>
    <xf numFmtId="0" fontId="13" fillId="0" borderId="78" xfId="6" applyFont="1" applyBorder="1" applyAlignment="1">
      <alignment vertical="center" wrapText="1"/>
    </xf>
    <xf numFmtId="183" fontId="13" fillId="0" borderId="78" xfId="6" applyNumberFormat="1" applyFont="1" applyBorder="1" applyAlignment="1">
      <alignment horizontal="right" vertical="center"/>
    </xf>
    <xf numFmtId="0" fontId="12" fillId="0" borderId="81" xfId="6" applyFont="1" applyBorder="1" applyAlignment="1">
      <alignment vertical="center" wrapText="1"/>
    </xf>
    <xf numFmtId="183" fontId="12" fillId="0" borderId="81" xfId="6" applyNumberFormat="1" applyFont="1" applyBorder="1" applyAlignment="1">
      <alignment horizontal="right" vertical="center"/>
    </xf>
    <xf numFmtId="3" fontId="12" fillId="0" borderId="81" xfId="6" applyNumberFormat="1" applyFont="1" applyBorder="1" applyAlignment="1">
      <alignment horizontal="right" vertical="center"/>
    </xf>
    <xf numFmtId="3" fontId="12" fillId="0" borderId="80" xfId="6" applyNumberFormat="1" applyFont="1" applyBorder="1" applyAlignment="1">
      <alignment horizontal="right" vertical="center"/>
    </xf>
    <xf numFmtId="0" fontId="12" fillId="0" borderId="79" xfId="6" applyFont="1" applyBorder="1" applyAlignment="1">
      <alignment vertical="center" wrapText="1"/>
    </xf>
    <xf numFmtId="183" fontId="12" fillId="0" borderId="79" xfId="6" applyNumberFormat="1" applyFont="1" applyBorder="1" applyAlignment="1">
      <alignment horizontal="right" vertical="center"/>
    </xf>
    <xf numFmtId="3" fontId="12" fillId="0" borderId="51" xfId="6" applyNumberFormat="1" applyFont="1" applyBorder="1" applyAlignment="1">
      <alignment horizontal="right" vertical="center"/>
    </xf>
    <xf numFmtId="183" fontId="13" fillId="0" borderId="78" xfId="6" applyNumberFormat="1" applyFont="1" applyBorder="1">
      <alignment vertical="center"/>
    </xf>
    <xf numFmtId="183" fontId="12" fillId="0" borderId="0" xfId="6" applyNumberFormat="1" applyFont="1" applyAlignment="1">
      <alignment vertical="center" wrapText="1"/>
    </xf>
    <xf numFmtId="0" fontId="12" fillId="0" borderId="71" xfId="6" applyFont="1" applyBorder="1" applyAlignment="1">
      <alignment vertical="center" wrapText="1"/>
    </xf>
    <xf numFmtId="183" fontId="12" fillId="0" borderId="71" xfId="6" applyNumberFormat="1" applyFont="1" applyBorder="1" applyAlignment="1">
      <alignment horizontal="right" vertical="center"/>
    </xf>
    <xf numFmtId="186" fontId="12" fillId="0" borderId="0" xfId="6" applyNumberFormat="1" applyFont="1" applyAlignment="1">
      <alignment horizontal="right" vertical="center"/>
    </xf>
    <xf numFmtId="183" fontId="13" fillId="0" borderId="0" xfId="6" applyNumberFormat="1" applyFont="1" applyAlignment="1">
      <alignment horizontal="right" vertical="center"/>
    </xf>
    <xf numFmtId="3" fontId="13" fillId="0" borderId="0" xfId="6" applyNumberFormat="1" applyFont="1" applyAlignment="1">
      <alignment horizontal="right" vertical="center"/>
    </xf>
    <xf numFmtId="0" fontId="13" fillId="0" borderId="0" xfId="6" applyFont="1" applyAlignment="1">
      <alignment horizontal="center" vertical="center" wrapText="1"/>
    </xf>
    <xf numFmtId="0" fontId="12" fillId="0" borderId="63" xfId="6" applyFont="1" applyBorder="1" applyAlignment="1">
      <alignment vertical="center" wrapText="1"/>
    </xf>
    <xf numFmtId="183" fontId="12" fillId="0" borderId="0" xfId="6" quotePrefix="1" applyNumberFormat="1" applyFont="1" applyAlignment="1">
      <alignment horizontal="right" vertical="center"/>
    </xf>
    <xf numFmtId="183" fontId="12" fillId="0" borderId="0" xfId="6" applyNumberFormat="1" applyFont="1" applyAlignment="1">
      <alignment horizontal="left" vertical="center" wrapText="1"/>
    </xf>
    <xf numFmtId="0" fontId="13" fillId="0" borderId="63" xfId="6" applyFont="1" applyBorder="1" applyAlignment="1">
      <alignment horizontal="left" vertical="center"/>
    </xf>
    <xf numFmtId="0" fontId="16" fillId="0" borderId="0" xfId="9">
      <alignment vertical="center"/>
    </xf>
    <xf numFmtId="0" fontId="12" fillId="0" borderId="33" xfId="6" applyFont="1" applyBorder="1" applyAlignment="1">
      <alignment vertical="center" wrapText="1"/>
    </xf>
    <xf numFmtId="0" fontId="12" fillId="0" borderId="63" xfId="6" applyFont="1" applyBorder="1">
      <alignment vertical="center"/>
    </xf>
    <xf numFmtId="0" fontId="12" fillId="0" borderId="58" xfId="6" applyFont="1" applyBorder="1" applyAlignment="1">
      <alignment vertical="center" wrapText="1"/>
    </xf>
    <xf numFmtId="0" fontId="12" fillId="0" borderId="58" xfId="6" applyFont="1" applyBorder="1">
      <alignment vertical="center"/>
    </xf>
    <xf numFmtId="0" fontId="4" fillId="0" borderId="0" xfId="6" applyFont="1">
      <alignment vertical="center"/>
    </xf>
    <xf numFmtId="178" fontId="12" fillId="0" borderId="76" xfId="6" applyNumberFormat="1" applyFont="1" applyBorder="1" applyAlignment="1">
      <alignment horizontal="right" vertical="center"/>
    </xf>
    <xf numFmtId="187" fontId="4" fillId="4" borderId="82" xfId="10" applyNumberFormat="1" applyFont="1" applyFill="1" applyBorder="1" applyAlignment="1">
      <alignment horizontal="center" vertical="center" wrapText="1"/>
    </xf>
    <xf numFmtId="0" fontId="5" fillId="0" borderId="0" xfId="0" applyFont="1" applyAlignment="1">
      <alignment horizontal="left" vertical="center"/>
    </xf>
    <xf numFmtId="0" fontId="20" fillId="0" borderId="0" xfId="3" applyFont="1"/>
    <xf numFmtId="0" fontId="21" fillId="0" borderId="0" xfId="0" applyFont="1">
      <alignment vertical="center"/>
    </xf>
    <xf numFmtId="3" fontId="20" fillId="0" borderId="0" xfId="0" applyNumberFormat="1" applyFont="1" applyAlignment="1"/>
    <xf numFmtId="0" fontId="13" fillId="0" borderId="0" xfId="0" applyFont="1">
      <alignment vertical="center"/>
    </xf>
    <xf numFmtId="3" fontId="22" fillId="0" borderId="0" xfId="0" applyNumberFormat="1" applyFont="1" applyAlignment="1"/>
    <xf numFmtId="187" fontId="4" fillId="0" borderId="0" xfId="10" applyNumberFormat="1" applyFont="1" applyAlignment="1">
      <alignment vertical="top"/>
    </xf>
    <xf numFmtId="0" fontId="23" fillId="0" borderId="0" xfId="0" applyFont="1">
      <alignment vertical="center"/>
    </xf>
    <xf numFmtId="0" fontId="17" fillId="0" borderId="0" xfId="0" applyFont="1">
      <alignment vertical="center"/>
    </xf>
    <xf numFmtId="0" fontId="24" fillId="0" borderId="0" xfId="9" applyFont="1" applyFill="1">
      <alignment vertical="center"/>
    </xf>
    <xf numFmtId="0" fontId="24" fillId="0" borderId="0" xfId="9" applyFont="1">
      <alignment vertical="center"/>
    </xf>
    <xf numFmtId="0" fontId="25" fillId="0" borderId="0" xfId="0" applyFont="1" applyAlignment="1">
      <alignment horizontal="left" vertical="center" readingOrder="1"/>
    </xf>
    <xf numFmtId="177" fontId="12" fillId="0" borderId="76" xfId="2" applyNumberFormat="1" applyFont="1" applyBorder="1">
      <alignment vertical="center"/>
    </xf>
    <xf numFmtId="3" fontId="4" fillId="0" borderId="28" xfId="0" applyNumberFormat="1" applyFont="1" applyBorder="1" applyAlignment="1"/>
    <xf numFmtId="0" fontId="4" fillId="0" borderId="10" xfId="0" applyFont="1" applyBorder="1" applyAlignment="1">
      <alignment horizontal="centerContinuous"/>
    </xf>
    <xf numFmtId="3" fontId="4" fillId="0" borderId="10" xfId="0" applyNumberFormat="1" applyFont="1" applyBorder="1" applyAlignment="1">
      <alignment horizontal="centerContinuous"/>
    </xf>
    <xf numFmtId="3" fontId="4" fillId="0" borderId="0" xfId="6" applyNumberFormat="1" applyFont="1" applyAlignment="1">
      <alignment wrapText="1"/>
    </xf>
    <xf numFmtId="0" fontId="27" fillId="0" borderId="84" xfId="6" applyFont="1" applyBorder="1" applyAlignment="1">
      <alignment vertical="center" wrapText="1"/>
    </xf>
    <xf numFmtId="0" fontId="27" fillId="0" borderId="83" xfId="6" applyFont="1" applyBorder="1" applyAlignment="1">
      <alignment vertical="center" wrapText="1"/>
    </xf>
    <xf numFmtId="0" fontId="26" fillId="0" borderId="84" xfId="6" applyFont="1" applyBorder="1">
      <alignment vertical="center"/>
    </xf>
    <xf numFmtId="1" fontId="26" fillId="0" borderId="84" xfId="6" applyNumberFormat="1" applyFont="1" applyBorder="1">
      <alignment vertical="center"/>
    </xf>
    <xf numFmtId="0" fontId="26" fillId="0" borderId="83" xfId="6" applyFont="1" applyBorder="1">
      <alignment vertical="center"/>
    </xf>
    <xf numFmtId="10" fontId="26" fillId="0" borderId="83" xfId="2" applyNumberFormat="1" applyFont="1" applyBorder="1">
      <alignment vertical="center"/>
    </xf>
    <xf numFmtId="3" fontId="26" fillId="0" borderId="83" xfId="6" applyNumberFormat="1" applyFont="1" applyBorder="1">
      <alignment vertical="center"/>
    </xf>
    <xf numFmtId="184" fontId="12" fillId="0" borderId="76" xfId="6" applyNumberFormat="1" applyFont="1" applyBorder="1" applyAlignment="1">
      <alignment horizontal="right" vertical="center"/>
    </xf>
    <xf numFmtId="184" fontId="12" fillId="0" borderId="68" xfId="6" applyNumberFormat="1" applyFont="1" applyBorder="1" applyAlignment="1">
      <alignment horizontal="right" vertical="center"/>
    </xf>
    <xf numFmtId="4" fontId="12" fillId="0" borderId="76" xfId="6" applyNumberFormat="1" applyFont="1" applyBorder="1">
      <alignment vertical="center"/>
    </xf>
    <xf numFmtId="38" fontId="12" fillId="0" borderId="76" xfId="1" applyFont="1" applyBorder="1">
      <alignment vertical="center"/>
    </xf>
    <xf numFmtId="3" fontId="4" fillId="0" borderId="86" xfId="1" applyNumberFormat="1" applyFont="1" applyFill="1" applyBorder="1" applyAlignment="1">
      <alignment horizontal="right"/>
    </xf>
    <xf numFmtId="3" fontId="12" fillId="0" borderId="71" xfId="6" applyNumberFormat="1" applyFont="1" applyBorder="1" applyAlignment="1">
      <alignment horizontal="right" vertical="center"/>
    </xf>
    <xf numFmtId="3" fontId="12" fillId="0" borderId="71" xfId="6" applyNumberFormat="1" applyFont="1" applyBorder="1">
      <alignment vertical="center"/>
    </xf>
    <xf numFmtId="3" fontId="12" fillId="0" borderId="63" xfId="6" applyNumberFormat="1" applyFont="1" applyBorder="1" applyAlignment="1">
      <alignment horizontal="right" vertical="center"/>
    </xf>
    <xf numFmtId="3" fontId="12" fillId="0" borderId="63" xfId="6" applyNumberFormat="1" applyFont="1" applyBorder="1">
      <alignment vertical="center"/>
    </xf>
    <xf numFmtId="183" fontId="12" fillId="0" borderId="71" xfId="6" applyNumberFormat="1" applyFont="1" applyBorder="1">
      <alignment vertical="center"/>
    </xf>
    <xf numFmtId="0" fontId="4" fillId="0" borderId="13" xfId="0" applyFont="1" applyBorder="1" applyAlignment="1">
      <alignment horizontal="centerContinuous"/>
    </xf>
    <xf numFmtId="177" fontId="4" fillId="0" borderId="67" xfId="0" applyNumberFormat="1" applyFont="1" applyBorder="1" applyAlignment="1"/>
    <xf numFmtId="3" fontId="10" fillId="0" borderId="41" xfId="1" applyNumberFormat="1" applyFont="1" applyFill="1" applyBorder="1" applyAlignment="1">
      <alignment horizontal="right"/>
    </xf>
    <xf numFmtId="177" fontId="4" fillId="0" borderId="70" xfId="0" applyNumberFormat="1" applyFont="1" applyBorder="1" applyAlignment="1"/>
    <xf numFmtId="3" fontId="10" fillId="0" borderId="36" xfId="1" applyNumberFormat="1" applyFont="1" applyFill="1" applyBorder="1" applyAlignment="1">
      <alignment horizontal="right"/>
    </xf>
    <xf numFmtId="49" fontId="4" fillId="0" borderId="89" xfId="0" applyNumberFormat="1" applyFont="1" applyBorder="1" applyAlignment="1">
      <alignment horizontal="center" vertical="center"/>
    </xf>
    <xf numFmtId="183" fontId="28" fillId="0" borderId="0" xfId="6" applyNumberFormat="1" applyFont="1" applyAlignment="1">
      <alignment horizontal="right" vertical="center"/>
    </xf>
    <xf numFmtId="0" fontId="12" fillId="0" borderId="0" xfId="6" applyFont="1" applyBorder="1" applyAlignment="1">
      <alignment vertical="center" wrapText="1"/>
    </xf>
    <xf numFmtId="183" fontId="12" fillId="0" borderId="0" xfId="6" applyNumberFormat="1" applyFont="1" applyBorder="1" applyAlignment="1">
      <alignment horizontal="right" vertical="center"/>
    </xf>
    <xf numFmtId="0" fontId="13" fillId="0" borderId="78" xfId="6" applyFont="1" applyBorder="1" applyAlignment="1">
      <alignment horizontal="left" vertical="center" wrapText="1"/>
    </xf>
    <xf numFmtId="0" fontId="12" fillId="0" borderId="0" xfId="6" applyFont="1" applyFill="1" applyAlignment="1">
      <alignment vertical="center" wrapText="1"/>
    </xf>
    <xf numFmtId="0" fontId="12" fillId="0" borderId="0" xfId="6" applyFont="1" applyFill="1" applyAlignment="1">
      <alignment horizontal="left" vertical="center" wrapText="1"/>
    </xf>
    <xf numFmtId="183" fontId="12" fillId="0" borderId="0" xfId="6" applyNumberFormat="1" applyFont="1" applyFill="1" applyAlignment="1">
      <alignment horizontal="right" vertical="center"/>
    </xf>
    <xf numFmtId="0" fontId="4" fillId="0" borderId="0" xfId="10" applyFont="1">
      <alignment vertical="center"/>
    </xf>
    <xf numFmtId="0" fontId="22" fillId="0" borderId="0" xfId="0" applyFont="1">
      <alignment vertical="center"/>
    </xf>
    <xf numFmtId="187" fontId="4" fillId="4" borderId="82" xfId="10" applyNumberFormat="1" applyFont="1" applyFill="1" applyBorder="1" applyAlignment="1">
      <alignment vertical="center" wrapText="1"/>
    </xf>
    <xf numFmtId="187" fontId="4" fillId="0" borderId="0" xfId="10" applyNumberFormat="1" applyFont="1" applyAlignment="1">
      <alignment horizontal="left" vertical="center" wrapText="1" indent="1"/>
    </xf>
    <xf numFmtId="187" fontId="4" fillId="0" borderId="0" xfId="10" applyNumberFormat="1" applyFont="1" applyAlignment="1">
      <alignment vertical="center" wrapText="1"/>
    </xf>
    <xf numFmtId="182" fontId="4" fillId="0" borderId="0" xfId="10" applyNumberFormat="1" applyFont="1">
      <alignment vertical="center"/>
    </xf>
    <xf numFmtId="187" fontId="4" fillId="0" borderId="71" xfId="10" applyNumberFormat="1" applyFont="1" applyBorder="1" applyAlignment="1">
      <alignment horizontal="left" vertical="center" wrapText="1" indent="1"/>
    </xf>
    <xf numFmtId="182" fontId="4" fillId="0" borderId="71" xfId="10" applyNumberFormat="1" applyFont="1" applyBorder="1">
      <alignment vertical="center"/>
    </xf>
    <xf numFmtId="0" fontId="4" fillId="0" borderId="71" xfId="10" applyFont="1" applyBorder="1">
      <alignment vertical="center"/>
    </xf>
    <xf numFmtId="0" fontId="4" fillId="0" borderId="0" xfId="10" applyFont="1" applyAlignment="1">
      <alignment horizontal="right" vertical="center"/>
    </xf>
    <xf numFmtId="177" fontId="4" fillId="0" borderId="0" xfId="11" applyNumberFormat="1" applyFont="1" applyFill="1" applyBorder="1" applyAlignment="1">
      <alignment vertical="center" wrapText="1"/>
    </xf>
    <xf numFmtId="187" fontId="4" fillId="0" borderId="0" xfId="10" applyNumberFormat="1" applyFont="1" applyAlignment="1">
      <alignment horizontal="right" vertical="center" wrapText="1"/>
    </xf>
    <xf numFmtId="187" fontId="4" fillId="0" borderId="0" xfId="10" applyNumberFormat="1" applyFont="1" applyAlignment="1">
      <alignment horizontal="right" vertical="center"/>
    </xf>
    <xf numFmtId="187" fontId="4" fillId="0" borderId="63" xfId="10" applyNumberFormat="1" applyFont="1" applyBorder="1" applyAlignment="1">
      <alignment horizontal="right" vertical="center" wrapText="1"/>
    </xf>
    <xf numFmtId="187" fontId="4" fillId="0" borderId="63" xfId="10" applyNumberFormat="1" applyFont="1" applyBorder="1" applyAlignment="1">
      <alignment horizontal="right" vertical="center"/>
    </xf>
    <xf numFmtId="177" fontId="4" fillId="0" borderId="63" xfId="11" applyNumberFormat="1" applyFont="1" applyFill="1" applyBorder="1" applyAlignment="1">
      <alignment vertical="center" wrapText="1"/>
    </xf>
    <xf numFmtId="182" fontId="4" fillId="0" borderId="63" xfId="10" applyNumberFormat="1" applyFont="1" applyBorder="1">
      <alignment vertical="center"/>
    </xf>
    <xf numFmtId="1" fontId="4" fillId="0" borderId="0" xfId="10" applyNumberFormat="1" applyFont="1">
      <alignment vertical="center"/>
    </xf>
    <xf numFmtId="187" fontId="4" fillId="0" borderId="1" xfId="10" applyNumberFormat="1" applyFont="1" applyBorder="1" applyAlignment="1">
      <alignment horizontal="left" vertical="center" wrapText="1" indent="1"/>
    </xf>
    <xf numFmtId="187" fontId="4" fillId="0" borderId="1" xfId="10" applyNumberFormat="1" applyFont="1" applyBorder="1" applyAlignment="1">
      <alignment vertical="center" wrapText="1"/>
    </xf>
    <xf numFmtId="187" fontId="4" fillId="0" borderId="0" xfId="10" applyNumberFormat="1" applyFont="1">
      <alignment vertical="center"/>
    </xf>
    <xf numFmtId="188" fontId="4" fillId="0" borderId="0" xfId="10" applyNumberFormat="1" applyFont="1" applyAlignment="1">
      <alignment vertical="center" wrapText="1"/>
    </xf>
    <xf numFmtId="182" fontId="4" fillId="0" borderId="1" xfId="11" applyNumberFormat="1" applyFont="1" applyFill="1" applyBorder="1" applyAlignment="1">
      <alignment vertical="center" wrapText="1"/>
    </xf>
    <xf numFmtId="0" fontId="4" fillId="0" borderId="63" xfId="10" applyFont="1" applyBorder="1">
      <alignment vertical="center"/>
    </xf>
    <xf numFmtId="0" fontId="4" fillId="0" borderId="63" xfId="10" applyFont="1" applyBorder="1" applyAlignment="1">
      <alignment vertical="center" wrapText="1"/>
    </xf>
    <xf numFmtId="187" fontId="4" fillId="0" borderId="71" xfId="10" applyNumberFormat="1" applyFont="1" applyBorder="1" applyAlignment="1">
      <alignment vertical="center" wrapText="1"/>
    </xf>
    <xf numFmtId="0" fontId="4" fillId="0" borderId="71" xfId="10" applyFont="1" applyBorder="1" applyAlignment="1"/>
    <xf numFmtId="187" fontId="4" fillId="0" borderId="78" xfId="10" applyNumberFormat="1" applyFont="1" applyBorder="1" applyAlignment="1">
      <alignment horizontal="left" vertical="center" wrapText="1" indent="1"/>
    </xf>
    <xf numFmtId="0" fontId="4" fillId="0" borderId="78" xfId="10" applyFont="1" applyBorder="1">
      <alignment vertical="center"/>
    </xf>
    <xf numFmtId="177" fontId="4" fillId="0" borderId="78" xfId="15" applyNumberFormat="1" applyFont="1" applyBorder="1" applyAlignment="1">
      <alignment vertical="center"/>
    </xf>
    <xf numFmtId="187" fontId="4" fillId="0" borderId="0" xfId="10" applyNumberFormat="1" applyFont="1" applyAlignment="1">
      <alignment horizontal="right" vertical="center" wrapText="1" indent="1"/>
    </xf>
    <xf numFmtId="182" fontId="4" fillId="0" borderId="78" xfId="10" applyNumberFormat="1" applyFont="1" applyBorder="1">
      <alignment vertical="center"/>
    </xf>
    <xf numFmtId="187" fontId="4" fillId="0" borderId="63" xfId="10" applyNumberFormat="1" applyFont="1" applyBorder="1" applyAlignment="1">
      <alignment horizontal="right" vertical="center" wrapText="1" indent="1"/>
    </xf>
    <xf numFmtId="187" fontId="4" fillId="0" borderId="24" xfId="10" applyNumberFormat="1" applyFont="1" applyBorder="1" applyAlignment="1">
      <alignment horizontal="left" vertical="center" wrapText="1" indent="1"/>
    </xf>
    <xf numFmtId="182" fontId="4" fillId="0" borderId="24" xfId="10" applyNumberFormat="1" applyFont="1" applyBorder="1">
      <alignment vertical="center"/>
    </xf>
    <xf numFmtId="0" fontId="5" fillId="0" borderId="0" xfId="0" applyFont="1">
      <alignment vertical="center"/>
    </xf>
    <xf numFmtId="0" fontId="5" fillId="0" borderId="0" xfId="10" applyFont="1">
      <alignment vertical="center"/>
    </xf>
    <xf numFmtId="3" fontId="4" fillId="0" borderId="34" xfId="0" applyNumberFormat="1" applyFont="1" applyBorder="1" applyAlignment="1"/>
    <xf numFmtId="49" fontId="4" fillId="0" borderId="90" xfId="0" applyNumberFormat="1" applyFont="1" applyBorder="1" applyAlignment="1">
      <alignment horizontal="center" vertical="center"/>
    </xf>
    <xf numFmtId="189" fontId="4" fillId="0" borderId="0" xfId="0" applyNumberFormat="1" applyFont="1" applyAlignment="1"/>
    <xf numFmtId="0" fontId="4" fillId="0" borderId="8" xfId="0" quotePrefix="1" applyFont="1" applyBorder="1" applyAlignment="1">
      <alignment horizontal="center"/>
    </xf>
    <xf numFmtId="0" fontId="4" fillId="0" borderId="9" xfId="0" quotePrefix="1" applyFont="1" applyBorder="1" applyAlignment="1">
      <alignment horizontal="center"/>
    </xf>
    <xf numFmtId="0" fontId="4" fillId="0" borderId="10" xfId="0" quotePrefix="1" applyFont="1" applyBorder="1" applyAlignment="1">
      <alignment horizontal="center"/>
    </xf>
    <xf numFmtId="49" fontId="4" fillId="0" borderId="8" xfId="0" quotePrefix="1" applyNumberFormat="1" applyFont="1" applyBorder="1" applyAlignment="1">
      <alignment horizontal="center" vertical="center" wrapText="1"/>
    </xf>
    <xf numFmtId="49" fontId="4" fillId="0" borderId="9" xfId="0" quotePrefix="1" applyNumberFormat="1" applyFont="1" applyBorder="1" applyAlignment="1">
      <alignment horizontal="center" vertical="center" wrapText="1"/>
    </xf>
    <xf numFmtId="49" fontId="4" fillId="0" borderId="10" xfId="0" quotePrefix="1" applyNumberFormat="1" applyFont="1" applyBorder="1" applyAlignment="1">
      <alignment horizontal="center" vertical="center" wrapText="1"/>
    </xf>
    <xf numFmtId="0" fontId="4" fillId="0" borderId="8" xfId="0" quotePrefix="1" applyFont="1" applyBorder="1" applyAlignment="1">
      <alignment horizontal="center" vertical="distributed"/>
    </xf>
    <xf numFmtId="0" fontId="4" fillId="0" borderId="9" xfId="0" quotePrefix="1" applyFont="1" applyBorder="1" applyAlignment="1">
      <alignment horizontal="center" vertical="distributed"/>
    </xf>
    <xf numFmtId="0" fontId="4" fillId="0" borderId="10" xfId="0" quotePrefix="1" applyFont="1" applyBorder="1" applyAlignment="1">
      <alignment horizontal="center" vertical="distributed"/>
    </xf>
    <xf numFmtId="0" fontId="4" fillId="0" borderId="11" xfId="0" quotePrefix="1" applyFont="1" applyBorder="1" applyAlignment="1">
      <alignment horizontal="center"/>
    </xf>
    <xf numFmtId="0" fontId="4" fillId="0" borderId="12" xfId="0" quotePrefix="1" applyFont="1" applyBorder="1" applyAlignment="1">
      <alignment horizontal="center"/>
    </xf>
    <xf numFmtId="0" fontId="4" fillId="0" borderId="13" xfId="0" quotePrefix="1" applyFont="1" applyBorder="1" applyAlignment="1">
      <alignment horizontal="center"/>
    </xf>
    <xf numFmtId="0" fontId="4" fillId="0" borderId="87" xfId="0" applyFont="1" applyBorder="1" applyAlignment="1">
      <alignment horizontal="center"/>
    </xf>
    <xf numFmtId="0" fontId="4" fillId="0" borderId="55" xfId="0" applyFont="1" applyBorder="1" applyAlignment="1">
      <alignment horizontal="center"/>
    </xf>
    <xf numFmtId="0" fontId="4" fillId="0" borderId="88" xfId="0" applyFont="1" applyBorder="1" applyAlignment="1">
      <alignment horizontal="center"/>
    </xf>
    <xf numFmtId="0" fontId="4" fillId="0" borderId="8" xfId="0" applyFont="1" applyBorder="1" applyAlignment="1">
      <alignment horizontal="center"/>
    </xf>
    <xf numFmtId="0" fontId="4" fillId="0" borderId="9" xfId="0" applyFont="1" applyBorder="1" applyAlignment="1">
      <alignment horizontal="center"/>
    </xf>
    <xf numFmtId="0" fontId="4" fillId="0" borderId="10" xfId="0" applyFont="1" applyBorder="1" applyAlignment="1">
      <alignment horizontal="center"/>
    </xf>
    <xf numFmtId="0" fontId="4" fillId="0" borderId="14" xfId="0" applyFont="1" applyBorder="1" applyAlignment="1">
      <alignment horizontal="center"/>
    </xf>
    <xf numFmtId="0" fontId="4" fillId="0" borderId="7" xfId="0" applyFont="1" applyBorder="1" applyAlignment="1">
      <alignment horizontal="center"/>
    </xf>
    <xf numFmtId="0" fontId="4" fillId="0" borderId="85" xfId="0" applyFont="1" applyBorder="1" applyAlignment="1">
      <alignment horizontal="center"/>
    </xf>
    <xf numFmtId="3" fontId="4" fillId="0" borderId="8" xfId="0" applyNumberFormat="1" applyFont="1" applyBorder="1" applyAlignment="1">
      <alignment horizontal="center"/>
    </xf>
    <xf numFmtId="3" fontId="4" fillId="0" borderId="9" xfId="0" applyNumberFormat="1" applyFont="1" applyBorder="1" applyAlignment="1">
      <alignment horizontal="center"/>
    </xf>
    <xf numFmtId="3" fontId="4" fillId="0" borderId="10" xfId="0" applyNumberFormat="1" applyFont="1" applyBorder="1" applyAlignment="1">
      <alignment horizontal="center"/>
    </xf>
    <xf numFmtId="49" fontId="4" fillId="0" borderId="11" xfId="0" quotePrefix="1" applyNumberFormat="1" applyFont="1" applyBorder="1" applyAlignment="1">
      <alignment horizontal="center" vertical="center" wrapText="1"/>
    </xf>
    <xf numFmtId="49" fontId="4" fillId="0" borderId="12" xfId="0" quotePrefix="1" applyNumberFormat="1" applyFont="1" applyBorder="1" applyAlignment="1">
      <alignment horizontal="center" vertical="center" wrapText="1"/>
    </xf>
    <xf numFmtId="49" fontId="4" fillId="0" borderId="13" xfId="0" quotePrefix="1" applyNumberFormat="1" applyFont="1" applyBorder="1" applyAlignment="1">
      <alignment horizontal="center" vertical="center" wrapText="1"/>
    </xf>
    <xf numFmtId="3" fontId="4" fillId="0" borderId="8" xfId="0" quotePrefix="1" applyNumberFormat="1" applyFont="1" applyBorder="1" applyAlignment="1">
      <alignment horizontal="center" vertical="center"/>
    </xf>
    <xf numFmtId="3" fontId="4" fillId="0" borderId="9" xfId="0" quotePrefix="1" applyNumberFormat="1" applyFont="1" applyBorder="1" applyAlignment="1">
      <alignment horizontal="center" vertical="center"/>
    </xf>
    <xf numFmtId="3" fontId="4" fillId="0" borderId="10" xfId="0" quotePrefix="1" applyNumberFormat="1" applyFont="1" applyBorder="1" applyAlignment="1">
      <alignment horizontal="center" vertical="center"/>
    </xf>
    <xf numFmtId="3" fontId="4" fillId="0" borderId="5" xfId="0" applyNumberFormat="1" applyFont="1" applyBorder="1" applyAlignment="1">
      <alignment horizontal="center" vertical="center" wrapText="1"/>
    </xf>
    <xf numFmtId="3" fontId="4" fillId="0" borderId="73" xfId="0" applyNumberFormat="1" applyFont="1" applyBorder="1" applyAlignment="1">
      <alignment horizontal="center" vertical="center" wrapText="1"/>
    </xf>
    <xf numFmtId="3" fontId="4" fillId="0" borderId="74" xfId="0" applyNumberFormat="1" applyFont="1" applyBorder="1" applyAlignment="1">
      <alignment horizontal="center" vertical="center" wrapText="1"/>
    </xf>
    <xf numFmtId="3" fontId="4" fillId="0" borderId="11" xfId="0" applyNumberFormat="1" applyFont="1" applyBorder="1" applyAlignment="1">
      <alignment horizontal="center" vertical="center" wrapText="1" shrinkToFit="1"/>
    </xf>
    <xf numFmtId="3" fontId="4" fillId="0" borderId="41" xfId="0" applyNumberFormat="1" applyFont="1" applyBorder="1" applyAlignment="1">
      <alignment horizontal="center" vertical="center" shrinkToFit="1"/>
    </xf>
    <xf numFmtId="3" fontId="4" fillId="0" borderId="38" xfId="0" applyNumberFormat="1" applyFont="1" applyBorder="1" applyAlignment="1">
      <alignment horizontal="center" vertical="center" shrinkToFit="1"/>
    </xf>
    <xf numFmtId="49" fontId="4" fillId="0" borderId="2" xfId="0" applyNumberFormat="1" applyFont="1" applyBorder="1" applyAlignment="1">
      <alignment horizontal="center"/>
    </xf>
    <xf numFmtId="49" fontId="4" fillId="0" borderId="15" xfId="0" applyNumberFormat="1" applyFont="1" applyBorder="1" applyAlignment="1">
      <alignment horizontal="center"/>
    </xf>
    <xf numFmtId="3" fontId="4" fillId="0" borderId="8" xfId="0" quotePrefix="1" applyNumberFormat="1" applyFont="1" applyBorder="1" applyAlignment="1">
      <alignment horizontal="center"/>
    </xf>
    <xf numFmtId="3" fontId="4" fillId="0" borderId="9" xfId="0" quotePrefix="1" applyNumberFormat="1" applyFont="1" applyBorder="1" applyAlignment="1">
      <alignment horizontal="center"/>
    </xf>
    <xf numFmtId="3" fontId="4" fillId="0" borderId="10" xfId="0" quotePrefix="1" applyNumberFormat="1" applyFont="1" applyBorder="1" applyAlignment="1">
      <alignment horizontal="center"/>
    </xf>
    <xf numFmtId="3" fontId="4" fillId="0" borderId="11" xfId="0" quotePrefix="1" applyNumberFormat="1" applyFont="1" applyBorder="1" applyAlignment="1">
      <alignment horizontal="center" vertical="center"/>
    </xf>
    <xf numFmtId="3" fontId="4" fillId="0" borderId="12" xfId="0" quotePrefix="1" applyNumberFormat="1" applyFont="1" applyBorder="1" applyAlignment="1">
      <alignment horizontal="center" vertical="center"/>
    </xf>
    <xf numFmtId="3" fontId="4" fillId="0" borderId="13" xfId="0" quotePrefix="1" applyNumberFormat="1" applyFont="1" applyBorder="1" applyAlignment="1">
      <alignment horizontal="center" vertical="center"/>
    </xf>
    <xf numFmtId="0" fontId="4" fillId="0" borderId="8" xfId="0" quotePrefix="1" applyFont="1" applyBorder="1" applyAlignment="1">
      <alignment horizontal="center" vertical="center"/>
    </xf>
    <xf numFmtId="0" fontId="4" fillId="0" borderId="9" xfId="0" quotePrefix="1" applyFont="1" applyBorder="1" applyAlignment="1">
      <alignment horizontal="center" vertical="center"/>
    </xf>
    <xf numFmtId="0" fontId="4" fillId="0" borderId="10" xfId="0" quotePrefix="1" applyFont="1" applyBorder="1" applyAlignment="1">
      <alignment horizontal="center" vertical="center"/>
    </xf>
    <xf numFmtId="0" fontId="13" fillId="0" borderId="0" xfId="6" applyFont="1" applyAlignment="1">
      <alignment horizontal="left" vertical="center"/>
    </xf>
    <xf numFmtId="0" fontId="13" fillId="0" borderId="0" xfId="6" applyFont="1" applyAlignment="1">
      <alignment horizontal="left" vertical="center" wrapText="1"/>
    </xf>
    <xf numFmtId="0" fontId="5" fillId="0" borderId="0" xfId="10" applyFont="1" applyAlignment="1">
      <alignment vertical="center" wrapText="1"/>
    </xf>
  </cellXfs>
  <cellStyles count="16">
    <cellStyle name="Comma [0] 2" xfId="7" xr:uid="{C94023AA-411C-4405-8789-4C1EB4FEB9A7}"/>
    <cellStyle name="Comma [0] 3" xfId="12" xr:uid="{D842D7CD-E65A-42B8-AF6A-2F25E9E40609}"/>
    <cellStyle name="Normal 2" xfId="6" xr:uid="{BC8F9C88-7ABD-4987-ADD3-CE0CAA412AE8}"/>
    <cellStyle name="Normal 3" xfId="10" xr:uid="{30F5AE20-01C8-46E4-AE5D-D1230F8C1158}"/>
    <cellStyle name="Percent 2" xfId="8" xr:uid="{87E81BDB-0BAE-41CF-836E-F073CF7BF799}"/>
    <cellStyle name="Percent 3" xfId="11" xr:uid="{EDF58A72-BA4C-4FD7-B1DF-AA84D2E10A8B}"/>
    <cellStyle name="Percent 4" xfId="15" xr:uid="{1FCED522-5A16-410E-90D4-2229320EDDD4}"/>
    <cellStyle name="パーセント" xfId="2" builtinId="5"/>
    <cellStyle name="ハイパーリンク" xfId="9" builtinId="8"/>
    <cellStyle name="桁区切り" xfId="1" builtinId="6"/>
    <cellStyle name="桁区切り 4" xfId="13" xr:uid="{1A17148C-DA9E-42FB-BB2E-724616774F4A}"/>
    <cellStyle name="通貨 [0.00]_WORK_RPJ21_99" xfId="4" xr:uid="{3A6056CE-6D46-46D8-BC0A-9ADBC8A3A58A}"/>
    <cellStyle name="標準" xfId="0" builtinId="0"/>
    <cellStyle name="標準 2" xfId="3" xr:uid="{68C24ABE-DACC-440D-A8E8-94E0CBDC9C3B}"/>
    <cellStyle name="標準 3" xfId="5" xr:uid="{7252608C-8455-4463-8CFE-CD8824B8B86D}"/>
    <cellStyle name="標準 5" xfId="14" xr:uid="{D6048F3C-4308-4C07-9B64-8A2EF9B37D4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oneCellAnchor>
    <xdr:from>
      <xdr:col>14</xdr:col>
      <xdr:colOff>381000</xdr:colOff>
      <xdr:row>0</xdr:row>
      <xdr:rowOff>0</xdr:rowOff>
    </xdr:from>
    <xdr:ext cx="2364951" cy="431144"/>
    <xdr:sp macro="" textlink="">
      <xdr:nvSpPr>
        <xdr:cNvPr id="5" name="テキスト ボックス 4">
          <a:extLst>
            <a:ext uri="{FF2B5EF4-FFF2-40B4-BE49-F238E27FC236}">
              <a16:creationId xmlns:a16="http://schemas.microsoft.com/office/drawing/2014/main" id="{FC8C0878-CA70-466D-A10F-427FC39E877E}"/>
            </a:ext>
          </a:extLst>
        </xdr:cNvPr>
        <xdr:cNvSpPr txBox="1"/>
      </xdr:nvSpPr>
      <xdr:spPr>
        <a:xfrm>
          <a:off x="9525000" y="0"/>
          <a:ext cx="2364951" cy="4311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indent="0" algn="ctr" defTabSz="914400" eaLnBrk="1" fontAlgn="auto" latinLnBrk="0" hangingPunct="1">
            <a:lnSpc>
              <a:spcPct val="100000"/>
            </a:lnSpc>
            <a:spcBef>
              <a:spcPts val="0"/>
            </a:spcBef>
            <a:spcAft>
              <a:spcPts val="0"/>
            </a:spcAft>
            <a:buClrTx/>
            <a:buSzTx/>
            <a:buFontTx/>
            <a:buNone/>
            <a:tabLst/>
            <a:defRPr/>
          </a:pPr>
          <a:endParaRPr lang="en-US" altLang="ja-JP" sz="1600">
            <a:latin typeface="Meiryo UI" panose="020B0604030504040204" pitchFamily="50" charset="-128"/>
            <a:ea typeface="Meiryo UI" panose="020B0604030504040204" pitchFamily="50" charset="-128"/>
          </a:endParaRPr>
        </a:p>
      </xdr:txBody>
    </xdr:sp>
    <xdr:clientData/>
  </xdr:one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353562-466B-4256-BFB1-F34D93E954A9}">
  <sheetPr>
    <pageSetUpPr fitToPage="1"/>
  </sheetPr>
  <dimension ref="A1:X24"/>
  <sheetViews>
    <sheetView tabSelected="1" zoomScaleNormal="100" workbookViewId="0">
      <selection activeCell="F5" sqref="F5"/>
    </sheetView>
  </sheetViews>
  <sheetFormatPr defaultRowHeight="18.75" x14ac:dyDescent="0.4"/>
  <cols>
    <col min="5" max="6" width="11.375" customWidth="1"/>
    <col min="8" max="8" width="4.375" customWidth="1"/>
  </cols>
  <sheetData>
    <row r="1" spans="1:24" ht="37.5" x14ac:dyDescent="0.4">
      <c r="A1" s="483" t="s">
        <v>0</v>
      </c>
    </row>
    <row r="2" spans="1:24" ht="14.45" customHeight="1" x14ac:dyDescent="0.4">
      <c r="A2" s="479"/>
      <c r="B2" s="474"/>
      <c r="C2" s="474"/>
      <c r="D2" s="474"/>
      <c r="E2" s="474"/>
      <c r="F2" s="474"/>
      <c r="G2" s="474"/>
      <c r="H2" s="474"/>
      <c r="I2" s="479"/>
      <c r="J2" s="474"/>
      <c r="K2" s="474"/>
    </row>
    <row r="3" spans="1:24" ht="25.15" customHeight="1" x14ac:dyDescent="0.4">
      <c r="A3" s="479" t="s">
        <v>1</v>
      </c>
      <c r="B3" s="474"/>
      <c r="C3" s="474"/>
      <c r="D3" s="474"/>
      <c r="E3" s="474"/>
      <c r="F3" s="474"/>
      <c r="G3" s="474"/>
      <c r="H3" s="474"/>
      <c r="I3" s="479" t="s">
        <v>2</v>
      </c>
      <c r="J3" s="474"/>
      <c r="K3" s="474"/>
    </row>
    <row r="4" spans="1:24" ht="14.45" customHeight="1" x14ac:dyDescent="0.4"/>
    <row r="5" spans="1:24" s="480" customFormat="1" ht="25.15" customHeight="1" x14ac:dyDescent="0.4">
      <c r="A5" s="479" t="s">
        <v>3</v>
      </c>
      <c r="B5" s="479"/>
      <c r="C5" s="479"/>
      <c r="D5" s="479"/>
      <c r="E5" s="479"/>
      <c r="F5" s="479"/>
      <c r="G5" s="479"/>
      <c r="H5" s="479"/>
      <c r="I5" s="479" t="s">
        <v>4</v>
      </c>
      <c r="J5" s="479"/>
      <c r="K5" s="479"/>
    </row>
    <row r="6" spans="1:24" ht="25.15" customHeight="1" x14ac:dyDescent="0.4">
      <c r="B6" s="474" t="s">
        <v>5</v>
      </c>
      <c r="C6" s="474"/>
      <c r="D6" s="474"/>
      <c r="E6" s="474"/>
      <c r="F6" s="474"/>
      <c r="G6" s="481" t="s">
        <v>6</v>
      </c>
      <c r="H6" s="474"/>
      <c r="J6" s="474" t="s">
        <v>7</v>
      </c>
      <c r="K6" s="474"/>
      <c r="L6" s="474"/>
      <c r="X6" s="481" t="s">
        <v>6</v>
      </c>
    </row>
    <row r="7" spans="1:24" ht="25.15" customHeight="1" x14ac:dyDescent="0.3">
      <c r="B7" s="474" t="s">
        <v>8</v>
      </c>
      <c r="C7" s="474"/>
      <c r="D7" s="473"/>
      <c r="E7" s="474"/>
      <c r="F7" s="474"/>
      <c r="G7" s="482" t="s">
        <v>9</v>
      </c>
      <c r="H7" s="474"/>
      <c r="J7" s="474" t="s">
        <v>10</v>
      </c>
      <c r="K7" s="474"/>
      <c r="L7" s="474"/>
      <c r="X7" s="482" t="s">
        <v>9</v>
      </c>
    </row>
    <row r="8" spans="1:24" ht="25.15" customHeight="1" x14ac:dyDescent="0.3">
      <c r="A8" s="474"/>
      <c r="B8" s="474" t="s">
        <v>11</v>
      </c>
      <c r="C8" s="474"/>
      <c r="D8" s="473"/>
      <c r="E8" s="474" t="s">
        <v>12</v>
      </c>
      <c r="F8" s="474"/>
      <c r="G8" s="482" t="s">
        <v>13</v>
      </c>
      <c r="H8" s="474"/>
      <c r="J8" s="474" t="s">
        <v>14</v>
      </c>
      <c r="K8" s="474"/>
      <c r="L8" s="474"/>
      <c r="N8" s="474" t="s">
        <v>15</v>
      </c>
      <c r="X8" s="482" t="s">
        <v>13</v>
      </c>
    </row>
    <row r="9" spans="1:24" ht="25.15" customHeight="1" x14ac:dyDescent="0.3">
      <c r="A9" s="474"/>
      <c r="C9" s="474"/>
      <c r="D9" s="473"/>
      <c r="E9" s="474" t="s">
        <v>16</v>
      </c>
      <c r="F9" s="474"/>
      <c r="G9" s="482" t="s">
        <v>17</v>
      </c>
      <c r="H9" s="474"/>
      <c r="J9" s="474"/>
      <c r="K9" s="474"/>
      <c r="L9" s="474"/>
      <c r="N9" s="474" t="s">
        <v>18</v>
      </c>
      <c r="X9" s="482" t="s">
        <v>17</v>
      </c>
    </row>
    <row r="10" spans="1:24" ht="25.15" customHeight="1" x14ac:dyDescent="0.4">
      <c r="A10" s="474"/>
      <c r="B10" s="474" t="s">
        <v>19</v>
      </c>
      <c r="C10" s="474"/>
      <c r="D10" s="474"/>
      <c r="E10" s="474" t="s">
        <v>20</v>
      </c>
      <c r="F10" s="474"/>
      <c r="G10" s="482" t="s">
        <v>21</v>
      </c>
      <c r="H10" s="474"/>
      <c r="J10" s="474" t="s">
        <v>22</v>
      </c>
      <c r="K10" s="474"/>
      <c r="L10" s="474"/>
      <c r="N10" s="474" t="s">
        <v>23</v>
      </c>
      <c r="X10" s="482" t="s">
        <v>21</v>
      </c>
    </row>
    <row r="11" spans="1:24" ht="25.15" customHeight="1" x14ac:dyDescent="0.4">
      <c r="A11" s="474"/>
      <c r="B11" s="474"/>
      <c r="C11" s="474"/>
      <c r="D11" s="474"/>
      <c r="E11" s="474" t="s">
        <v>24</v>
      </c>
      <c r="F11" s="474"/>
      <c r="G11" s="482" t="s">
        <v>25</v>
      </c>
      <c r="H11" s="474"/>
      <c r="J11" s="474"/>
      <c r="K11" s="474"/>
      <c r="L11" s="474"/>
      <c r="N11" s="474" t="s">
        <v>26</v>
      </c>
      <c r="X11" s="482" t="s">
        <v>25</v>
      </c>
    </row>
    <row r="12" spans="1:24" ht="25.15" customHeight="1" x14ac:dyDescent="0.3">
      <c r="A12" s="474"/>
      <c r="B12" s="475" t="s">
        <v>27</v>
      </c>
      <c r="C12" s="474"/>
      <c r="D12" s="474"/>
      <c r="E12" s="474"/>
      <c r="F12" s="474"/>
      <c r="G12" s="482" t="s">
        <v>28</v>
      </c>
      <c r="H12" s="474"/>
      <c r="J12" s="474" t="s">
        <v>29</v>
      </c>
      <c r="K12" s="474"/>
      <c r="L12" s="474"/>
      <c r="X12" s="482" t="s">
        <v>28</v>
      </c>
    </row>
    <row r="13" spans="1:24" ht="14.45" customHeight="1" x14ac:dyDescent="0.4">
      <c r="G13" s="474"/>
      <c r="X13" s="474"/>
    </row>
    <row r="14" spans="1:24" s="480" customFormat="1" ht="25.15" customHeight="1" x14ac:dyDescent="0.4">
      <c r="A14" s="479" t="s">
        <v>30</v>
      </c>
      <c r="B14" s="479"/>
      <c r="C14" s="479"/>
      <c r="D14" s="479"/>
      <c r="E14" s="479"/>
      <c r="F14" s="479"/>
      <c r="G14" s="479"/>
      <c r="H14" s="479"/>
      <c r="I14" s="479" t="s">
        <v>31</v>
      </c>
      <c r="J14" s="479"/>
      <c r="K14" s="479"/>
      <c r="X14" s="479"/>
    </row>
    <row r="15" spans="1:24" ht="25.15" customHeight="1" x14ac:dyDescent="0.4">
      <c r="A15" s="474"/>
      <c r="B15" s="474" t="s">
        <v>32</v>
      </c>
      <c r="C15" s="474"/>
      <c r="D15" s="474"/>
      <c r="E15" s="474"/>
      <c r="F15" s="474"/>
      <c r="G15" s="482" t="s">
        <v>33</v>
      </c>
      <c r="H15" s="474"/>
      <c r="I15" s="474"/>
      <c r="J15" s="474" t="s">
        <v>34</v>
      </c>
      <c r="K15" s="474"/>
      <c r="X15" s="482" t="s">
        <v>33</v>
      </c>
    </row>
    <row r="16" spans="1:24" ht="25.15" customHeight="1" x14ac:dyDescent="0.4">
      <c r="A16" s="474"/>
      <c r="B16" s="474" t="s">
        <v>35</v>
      </c>
      <c r="C16" s="474"/>
      <c r="D16" s="474"/>
      <c r="E16" s="474"/>
      <c r="F16" s="474"/>
      <c r="G16" s="482" t="s">
        <v>36</v>
      </c>
      <c r="H16" s="474"/>
      <c r="I16" s="474"/>
      <c r="J16" s="474" t="s">
        <v>37</v>
      </c>
      <c r="K16" s="474"/>
      <c r="X16" s="482" t="s">
        <v>36</v>
      </c>
    </row>
    <row r="17" spans="1:24" ht="25.15" customHeight="1" x14ac:dyDescent="0.4">
      <c r="A17" s="474"/>
      <c r="B17" s="474" t="s">
        <v>38</v>
      </c>
      <c r="C17" s="474"/>
      <c r="D17" s="474"/>
      <c r="E17" s="474"/>
      <c r="F17" s="474"/>
      <c r="G17" s="482" t="s">
        <v>39</v>
      </c>
      <c r="H17" s="474"/>
      <c r="I17" s="474"/>
      <c r="J17" s="474" t="s">
        <v>40</v>
      </c>
      <c r="K17" s="474"/>
      <c r="X17" s="482" t="s">
        <v>39</v>
      </c>
    </row>
    <row r="18" spans="1:24" ht="25.15" customHeight="1" x14ac:dyDescent="0.4">
      <c r="A18" s="474"/>
      <c r="B18" s="474" t="s">
        <v>41</v>
      </c>
      <c r="C18" s="474"/>
      <c r="D18" s="474"/>
      <c r="E18" s="474"/>
      <c r="F18" s="474"/>
      <c r="G18" s="482" t="s">
        <v>42</v>
      </c>
      <c r="H18" s="474"/>
      <c r="I18" s="474"/>
      <c r="J18" s="474" t="s">
        <v>43</v>
      </c>
      <c r="K18" s="474"/>
      <c r="X18" s="482" t="s">
        <v>42</v>
      </c>
    </row>
    <row r="19" spans="1:24" ht="21" x14ac:dyDescent="0.4">
      <c r="B19" s="474" t="s">
        <v>44</v>
      </c>
      <c r="G19" s="482" t="s">
        <v>45</v>
      </c>
      <c r="J19" s="474" t="s">
        <v>46</v>
      </c>
      <c r="X19" s="482" t="s">
        <v>45</v>
      </c>
    </row>
    <row r="20" spans="1:24" ht="21" x14ac:dyDescent="0.4">
      <c r="B20" s="474" t="s">
        <v>47</v>
      </c>
      <c r="G20" s="482" t="s">
        <v>48</v>
      </c>
      <c r="J20" s="474" t="s">
        <v>49</v>
      </c>
      <c r="X20" s="482" t="s">
        <v>48</v>
      </c>
    </row>
    <row r="21" spans="1:24" ht="21" x14ac:dyDescent="0.4">
      <c r="B21" s="474" t="s">
        <v>50</v>
      </c>
      <c r="G21" s="482" t="s">
        <v>51</v>
      </c>
      <c r="J21" s="474" t="s">
        <v>52</v>
      </c>
      <c r="X21" s="482" t="s">
        <v>51</v>
      </c>
    </row>
    <row r="22" spans="1:24" ht="14.45" customHeight="1" x14ac:dyDescent="0.4">
      <c r="G22" s="474"/>
      <c r="X22" s="474"/>
    </row>
    <row r="23" spans="1:24" s="480" customFormat="1" ht="21" x14ac:dyDescent="0.4">
      <c r="A23" s="479" t="s">
        <v>53</v>
      </c>
      <c r="G23" s="482" t="s">
        <v>54</v>
      </c>
      <c r="I23" s="479" t="s">
        <v>55</v>
      </c>
      <c r="X23" s="482" t="s">
        <v>54</v>
      </c>
    </row>
    <row r="24" spans="1:24" ht="21" x14ac:dyDescent="0.4">
      <c r="G24" s="474"/>
    </row>
  </sheetData>
  <phoneticPr fontId="3"/>
  <hyperlinks>
    <hyperlink ref="G7" location="'P2'!A1" display="P2" xr:uid="{7DFC1220-2E02-4D38-B30E-1FF4A42A8258}"/>
    <hyperlink ref="G8" location="'P3'!A1" display="P3" xr:uid="{CEC058BA-41DA-4764-93AE-8826FD120682}"/>
    <hyperlink ref="G9" location="'P4'!A1" display="P4" xr:uid="{446FC525-9D8A-4FD2-9BD3-295D6B499370}"/>
    <hyperlink ref="G10" location="'P5'!A1" display="P5" xr:uid="{134CEE9B-1304-4536-A52F-5DCA8F629708}"/>
    <hyperlink ref="G11" location="'P6'!A1" display="P6" xr:uid="{3E02C14E-F37E-47EA-8167-08B41218B49A}"/>
    <hyperlink ref="G12" location="'P7'!A1" display="P7" xr:uid="{C25727D1-EF8C-447A-A9C6-AEF8D57E5869}"/>
    <hyperlink ref="G15" location="'P8'!A1" display="P8" xr:uid="{3ABE5ED4-0192-4E44-9130-1E36534F2249}"/>
    <hyperlink ref="G16" location="'P9'!A1" display="P9" xr:uid="{716EDE9E-C9F7-47A8-8DA9-7432DC39BF45}"/>
    <hyperlink ref="G17" location="'P10'!A1" display="P10" xr:uid="{EAD1B59C-41A0-40DC-B41F-B8628037DE91}"/>
    <hyperlink ref="G18" location="'P11'!A1" display="P11-12" xr:uid="{CCE71726-FC3C-4AC5-A99C-DE120D1B3D30}"/>
    <hyperlink ref="G19" location="'P13'!A1" display="P13" xr:uid="{EEA2756D-8121-44F7-9542-86CCB8F583AC}"/>
    <hyperlink ref="G20" location="'P14'!A1" display="P14-15" xr:uid="{2746166B-0F9A-4D69-B72E-5B50C5E6C5F8}"/>
    <hyperlink ref="G21" location="'P16'!A1" display="P16" xr:uid="{051679B1-3729-4C11-AE6E-83FB35597282}"/>
    <hyperlink ref="G23" location="'P17'!A1" display="P17" xr:uid="{241CFDC3-4DD8-4A74-8020-3B719A27E711}"/>
    <hyperlink ref="X7" location="'P2'!A1" display="P2" xr:uid="{E64CD4DB-CAD0-4042-B8A0-94EA8EBC75F2}"/>
    <hyperlink ref="X8" location="'P3'!A1" display="P3" xr:uid="{0E853DF7-9D84-418F-93D2-ACABCF9D0FAD}"/>
    <hyperlink ref="X9" location="'P4'!A1" display="P4" xr:uid="{B4BF6037-B200-478D-8411-F16E77A74A8A}"/>
    <hyperlink ref="X10" location="'P5'!A1" display="P5" xr:uid="{6C61F06D-72E4-4957-8E9D-474AD4ABD4B9}"/>
    <hyperlink ref="X11" location="'P6'!A1" display="P6" xr:uid="{78F15D8A-ED82-4CF6-9186-2FF857AAB827}"/>
    <hyperlink ref="X12" location="'P7'!A1" display="P7" xr:uid="{BDA70495-62B7-48D7-B344-1AE2DC2A3660}"/>
    <hyperlink ref="X15" location="'P8'!A1" display="P8" xr:uid="{F6138247-22E8-4143-8CC2-F9D4018BB4E3}"/>
    <hyperlink ref="X16" location="'P9'!A1" display="P9" xr:uid="{E2D9AF16-71DC-4E83-B47F-65DE808637C3}"/>
    <hyperlink ref="X17" location="'P10'!A1" display="P10" xr:uid="{6D4C0A2A-32EF-4950-9232-8800B7E474BA}"/>
    <hyperlink ref="X18" location="'P11'!A1" display="P11-12" xr:uid="{C586C0B1-E101-4F03-8C1D-18BC0C3B9F30}"/>
    <hyperlink ref="X19" location="'P13'!A1" display="P13" xr:uid="{0969F3AC-0C90-44C6-A403-26E4C03DC1EA}"/>
    <hyperlink ref="X20" location="'P14'!A1" display="P14-15" xr:uid="{7E673D6B-1CE9-4331-8FE3-786F8816F0C6}"/>
    <hyperlink ref="X21" location="'P16'!A1" display="P16" xr:uid="{699921C4-7417-47D1-B0AF-E93A531ACC22}"/>
    <hyperlink ref="X23" location="'P17'!A1" display="P17" xr:uid="{42D45959-573C-4410-BB2B-05324541A9BB}"/>
    <hyperlink ref="X6" location="'P1'!A1" display="P1" xr:uid="{0D691505-3104-4C8D-A548-75EAF9D850E4}"/>
    <hyperlink ref="G6" location="'P1'!A1" display="P1" xr:uid="{A918EF00-6168-4DC4-B7F9-C932E828CF93}"/>
  </hyperlink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29D42F-969D-4728-9F40-FFF7A1D08564}">
  <sheetPr>
    <pageSetUpPr fitToPage="1"/>
  </sheetPr>
  <dimension ref="A1:S14"/>
  <sheetViews>
    <sheetView zoomScale="80" zoomScaleNormal="80" workbookViewId="0">
      <selection activeCell="S15" sqref="S15"/>
    </sheetView>
  </sheetViews>
  <sheetFormatPr defaultColWidth="8.875" defaultRowHeight="19.5" x14ac:dyDescent="0.4"/>
  <cols>
    <col min="1" max="1" width="26" style="333" customWidth="1"/>
    <col min="2" max="2" width="26" style="341" customWidth="1"/>
    <col min="3" max="3" width="11.625" style="333" customWidth="1"/>
    <col min="4" max="19" width="12.625" style="333" customWidth="1"/>
    <col min="20" max="16384" width="8.875" style="333"/>
  </cols>
  <sheetData>
    <row r="1" spans="1:19" x14ac:dyDescent="0.4">
      <c r="A1" s="331" t="s">
        <v>282</v>
      </c>
      <c r="I1" s="332" t="s">
        <v>283</v>
      </c>
      <c r="N1" s="333" t="s">
        <v>140</v>
      </c>
    </row>
    <row r="3" spans="1:19" x14ac:dyDescent="0.4">
      <c r="A3" s="331" t="s">
        <v>284</v>
      </c>
      <c r="L3" s="335"/>
      <c r="M3" s="335"/>
    </row>
    <row r="4" spans="1:19" x14ac:dyDescent="0.4">
      <c r="A4" s="466"/>
      <c r="B4" s="467"/>
      <c r="C4" s="337" t="s">
        <v>236</v>
      </c>
      <c r="D4" s="337" t="s">
        <v>237</v>
      </c>
      <c r="E4" s="338" t="s">
        <v>238</v>
      </c>
      <c r="F4" s="338" t="s">
        <v>239</v>
      </c>
      <c r="G4" s="338" t="s">
        <v>240</v>
      </c>
      <c r="H4" s="338" t="s">
        <v>59</v>
      </c>
      <c r="I4" s="338" t="s">
        <v>60</v>
      </c>
      <c r="J4" s="338" t="s">
        <v>61</v>
      </c>
      <c r="K4" s="338" t="s">
        <v>62</v>
      </c>
      <c r="L4" s="338" t="s">
        <v>63</v>
      </c>
      <c r="M4" s="338" t="s">
        <v>64</v>
      </c>
      <c r="N4" s="338" t="s">
        <v>241</v>
      </c>
      <c r="O4" s="338" t="s">
        <v>230</v>
      </c>
      <c r="P4" s="337" t="s">
        <v>242</v>
      </c>
      <c r="Q4" s="337" t="s">
        <v>68</v>
      </c>
      <c r="R4" s="337" t="s">
        <v>69</v>
      </c>
      <c r="S4" s="337" t="s">
        <v>243</v>
      </c>
    </row>
    <row r="5" spans="1:19" ht="37.9" customHeight="1" x14ac:dyDescent="0.4">
      <c r="A5" s="347" t="s">
        <v>268</v>
      </c>
      <c r="B5" s="336" t="s">
        <v>269</v>
      </c>
      <c r="C5" s="314">
        <f>'P11'!C44</f>
        <v>281155</v>
      </c>
      <c r="D5" s="314">
        <f>'P11'!D44</f>
        <v>284104</v>
      </c>
      <c r="E5" s="314">
        <f>'P11'!E44</f>
        <v>284843</v>
      </c>
      <c r="F5" s="314">
        <f>'P11'!F44</f>
        <v>290840</v>
      </c>
      <c r="G5" s="314">
        <f>'P11'!G44</f>
        <v>300259</v>
      </c>
      <c r="H5" s="314">
        <f>'P11'!H44</f>
        <v>340715</v>
      </c>
      <c r="I5" s="314">
        <f>'P11'!I44</f>
        <v>339832</v>
      </c>
      <c r="J5" s="314">
        <f>'P11'!J44</f>
        <v>349798</v>
      </c>
      <c r="K5" s="314">
        <f>'P11'!K44</f>
        <v>375354</v>
      </c>
      <c r="L5" s="314">
        <f>'P11'!L44</f>
        <v>418548</v>
      </c>
      <c r="M5" s="314">
        <f>'P11'!M44</f>
        <v>437190</v>
      </c>
      <c r="N5" s="314">
        <f>'P11'!N44</f>
        <v>437618</v>
      </c>
      <c r="O5" s="314">
        <f>'P11'!O44</f>
        <v>497459</v>
      </c>
      <c r="P5" s="314">
        <f>'P11'!P44</f>
        <v>560528</v>
      </c>
      <c r="Q5" s="314">
        <f>'P11'!Q44</f>
        <v>618869</v>
      </c>
      <c r="R5" s="314">
        <f>'P11'!R44</f>
        <v>673962</v>
      </c>
      <c r="S5" s="314">
        <f>'P11'!S44</f>
        <v>672177</v>
      </c>
    </row>
    <row r="6" spans="1:19" ht="37.9" customHeight="1" x14ac:dyDescent="0.4">
      <c r="A6" s="347" t="s">
        <v>285</v>
      </c>
      <c r="B6" s="336" t="s">
        <v>286</v>
      </c>
      <c r="C6" s="314">
        <f>'P12'!C49</f>
        <v>147306</v>
      </c>
      <c r="D6" s="314">
        <f>'P12'!D49</f>
        <v>153139</v>
      </c>
      <c r="E6" s="314">
        <f>'P12'!E49</f>
        <v>156653</v>
      </c>
      <c r="F6" s="314">
        <f>'P12'!F49</f>
        <v>161568</v>
      </c>
      <c r="G6" s="314">
        <f>'P12'!G49</f>
        <v>173429</v>
      </c>
      <c r="H6" s="314">
        <f>'P12'!H49</f>
        <v>181994</v>
      </c>
      <c r="I6" s="314">
        <f>'P12'!I49</f>
        <v>210017</v>
      </c>
      <c r="J6" s="314">
        <f>'P12'!J49</f>
        <v>219971</v>
      </c>
      <c r="K6" s="314">
        <f>'P12'!K49</f>
        <v>241629</v>
      </c>
      <c r="L6" s="314">
        <f>'P12'!L49</f>
        <v>268060</v>
      </c>
      <c r="M6" s="314">
        <f>'P12'!M49</f>
        <v>287941</v>
      </c>
      <c r="N6" s="314">
        <f>'P12'!N49</f>
        <v>302775</v>
      </c>
      <c r="O6" s="314">
        <f>'P12'!O49</f>
        <v>335504</v>
      </c>
      <c r="P6" s="314">
        <f>'P12'!P49</f>
        <v>381164</v>
      </c>
      <c r="Q6" s="314">
        <f>'P12'!Q49</f>
        <v>423499</v>
      </c>
      <c r="R6" s="314">
        <f>'P12'!R49</f>
        <v>492335</v>
      </c>
      <c r="S6" s="314">
        <f>'P12'!S49</f>
        <v>498066</v>
      </c>
    </row>
    <row r="7" spans="1:19" ht="37.9" customHeight="1" x14ac:dyDescent="0.4">
      <c r="A7" s="347" t="s">
        <v>287</v>
      </c>
      <c r="B7" s="336" t="s">
        <v>288</v>
      </c>
      <c r="C7" s="329">
        <v>0.52300000000000002</v>
      </c>
      <c r="D7" s="329">
        <v>0.53800000000000003</v>
      </c>
      <c r="E7" s="329">
        <v>0.54900000000000004</v>
      </c>
      <c r="F7" s="329">
        <v>0.55500000000000005</v>
      </c>
      <c r="G7" s="329">
        <v>0.57699999999999996</v>
      </c>
      <c r="H7" s="329">
        <v>0.53400000000000003</v>
      </c>
      <c r="I7" s="329">
        <v>0.61699999999999999</v>
      </c>
      <c r="J7" s="329">
        <v>0.628</v>
      </c>
      <c r="K7" s="329">
        <v>0.64300000000000002</v>
      </c>
      <c r="L7" s="329">
        <v>0.64</v>
      </c>
      <c r="M7" s="329">
        <v>0.65900000000000003</v>
      </c>
      <c r="N7" s="329">
        <v>0.69199999999999995</v>
      </c>
      <c r="O7" s="329">
        <v>0.67400000000000004</v>
      </c>
      <c r="P7" s="329">
        <v>0.68</v>
      </c>
      <c r="Q7" s="329">
        <v>0.68400000000000005</v>
      </c>
      <c r="R7" s="329">
        <v>0.73099999999999998</v>
      </c>
      <c r="S7" s="329">
        <v>0.74099999999999999</v>
      </c>
    </row>
    <row r="8" spans="1:19" ht="18.600000000000001" customHeight="1" x14ac:dyDescent="0.4">
      <c r="C8" s="424"/>
      <c r="D8" s="350"/>
      <c r="E8" s="350"/>
      <c r="F8" s="350"/>
      <c r="G8" s="350"/>
      <c r="H8" s="350"/>
      <c r="I8" s="350"/>
      <c r="J8" s="350"/>
      <c r="K8" s="350"/>
      <c r="L8" s="350"/>
      <c r="M8" s="350"/>
      <c r="N8" s="350"/>
      <c r="O8" s="350"/>
      <c r="P8" s="350"/>
      <c r="Q8" s="350"/>
      <c r="R8" s="350"/>
      <c r="S8" s="350"/>
    </row>
    <row r="9" spans="1:19" ht="22.15" customHeight="1" x14ac:dyDescent="0.4">
      <c r="A9" s="331" t="s">
        <v>289</v>
      </c>
      <c r="M9" s="335"/>
    </row>
    <row r="10" spans="1:19" x14ac:dyDescent="0.4">
      <c r="A10" s="466"/>
      <c r="B10" s="467"/>
      <c r="C10" s="337" t="s">
        <v>236</v>
      </c>
      <c r="D10" s="337" t="s">
        <v>237</v>
      </c>
      <c r="E10" s="338" t="s">
        <v>238</v>
      </c>
      <c r="F10" s="338" t="s">
        <v>239</v>
      </c>
      <c r="G10" s="338" t="s">
        <v>240</v>
      </c>
      <c r="H10" s="338" t="s">
        <v>59</v>
      </c>
      <c r="I10" s="338" t="s">
        <v>60</v>
      </c>
      <c r="J10" s="338" t="s">
        <v>61</v>
      </c>
      <c r="K10" s="338" t="s">
        <v>62</v>
      </c>
      <c r="L10" s="338" t="s">
        <v>63</v>
      </c>
      <c r="M10" s="338" t="s">
        <v>64</v>
      </c>
      <c r="N10" s="338" t="s">
        <v>241</v>
      </c>
      <c r="O10" s="338" t="s">
        <v>230</v>
      </c>
      <c r="P10" s="337" t="s">
        <v>242</v>
      </c>
      <c r="Q10" s="337" t="s">
        <v>68</v>
      </c>
      <c r="R10" s="337" t="s">
        <v>69</v>
      </c>
      <c r="S10" s="337" t="s">
        <v>243</v>
      </c>
    </row>
    <row r="11" spans="1:19" ht="37.9" customHeight="1" x14ac:dyDescent="0.4">
      <c r="A11" s="347" t="s">
        <v>290</v>
      </c>
      <c r="B11" s="336" t="str">
        <f>'P11'!B5</f>
        <v>Current assets</v>
      </c>
      <c r="C11" s="422">
        <f>'P11'!C15</f>
        <v>181224</v>
      </c>
      <c r="D11" s="422">
        <f>'P11'!D15</f>
        <v>183778</v>
      </c>
      <c r="E11" s="422">
        <f>'P11'!E15</f>
        <v>187909</v>
      </c>
      <c r="F11" s="422">
        <f>'P11'!F15</f>
        <v>196244</v>
      </c>
      <c r="G11" s="422">
        <f>'P11'!G15</f>
        <v>204076</v>
      </c>
      <c r="H11" s="422">
        <f>'P11'!H15</f>
        <v>241338</v>
      </c>
      <c r="I11" s="422">
        <f>'P11'!I15</f>
        <v>234817</v>
      </c>
      <c r="J11" s="422">
        <f>'P11'!J15</f>
        <v>241666</v>
      </c>
      <c r="K11" s="422">
        <f>'P11'!K15</f>
        <v>263080</v>
      </c>
      <c r="L11" s="422">
        <f>'P11'!L15</f>
        <v>284223</v>
      </c>
      <c r="M11" s="422">
        <f>'P11'!M15</f>
        <v>290906</v>
      </c>
      <c r="N11" s="422">
        <f>'P11'!N15</f>
        <v>285640</v>
      </c>
      <c r="O11" s="422">
        <f>'P11'!O15</f>
        <v>335446</v>
      </c>
      <c r="P11" s="422">
        <f>'P11'!P15</f>
        <v>394363</v>
      </c>
      <c r="Q11" s="422">
        <f>'P11'!Q15</f>
        <v>431509</v>
      </c>
      <c r="R11" s="422">
        <f>'P11'!R15</f>
        <v>466936</v>
      </c>
      <c r="S11" s="422">
        <f>'P11'!S15</f>
        <v>454457</v>
      </c>
    </row>
    <row r="12" spans="1:19" ht="37.9" customHeight="1" x14ac:dyDescent="0.4">
      <c r="A12" s="347" t="s">
        <v>291</v>
      </c>
      <c r="B12" s="336" t="str">
        <f>'P12'!B4</f>
        <v>Current liabilities</v>
      </c>
      <c r="C12" s="422">
        <f>'P12'!C20</f>
        <v>96429</v>
      </c>
      <c r="D12" s="422">
        <f>'P12'!D20</f>
        <v>85397</v>
      </c>
      <c r="E12" s="422">
        <f>'P12'!E20</f>
        <v>84733</v>
      </c>
      <c r="F12" s="422">
        <f>'P12'!F20</f>
        <v>96004</v>
      </c>
      <c r="G12" s="422">
        <f>'P12'!G20</f>
        <v>94124</v>
      </c>
      <c r="H12" s="422">
        <f>'P12'!H20</f>
        <v>138659</v>
      </c>
      <c r="I12" s="422">
        <f>'P12'!I20</f>
        <v>100635</v>
      </c>
      <c r="J12" s="422">
        <f>'P12'!J20</f>
        <v>97587</v>
      </c>
      <c r="K12" s="422">
        <f>'P12'!K20</f>
        <v>104147</v>
      </c>
      <c r="L12" s="422">
        <f>'P12'!L20</f>
        <v>121965</v>
      </c>
      <c r="M12" s="422">
        <f>'P12'!M20</f>
        <v>133278</v>
      </c>
      <c r="N12" s="422">
        <f>'P12'!N20</f>
        <v>115474</v>
      </c>
      <c r="O12" s="422">
        <f>'P12'!O20</f>
        <v>144096</v>
      </c>
      <c r="P12" s="422">
        <f>'P12'!P20</f>
        <v>158743</v>
      </c>
      <c r="Q12" s="422">
        <f>'P12'!Q20</f>
        <v>172387</v>
      </c>
      <c r="R12" s="422">
        <f>'P12'!R20</f>
        <v>158511</v>
      </c>
      <c r="S12" s="422">
        <f>'P12'!S20</f>
        <v>151288</v>
      </c>
    </row>
    <row r="13" spans="1:19" ht="37.9" customHeight="1" x14ac:dyDescent="0.4">
      <c r="A13" s="347" t="s">
        <v>292</v>
      </c>
      <c r="B13" s="336" t="s">
        <v>293</v>
      </c>
      <c r="C13" s="325">
        <f t="shared" ref="C13:Q13" si="0">C11/C12</f>
        <v>1.8793516473260119</v>
      </c>
      <c r="D13" s="325">
        <f t="shared" si="0"/>
        <v>2.1520428118083772</v>
      </c>
      <c r="E13" s="325">
        <f t="shared" si="0"/>
        <v>2.2176601796230511</v>
      </c>
      <c r="F13" s="325">
        <f t="shared" si="0"/>
        <v>2.044123161534936</v>
      </c>
      <c r="G13" s="325">
        <f t="shared" si="0"/>
        <v>2.1681611491224344</v>
      </c>
      <c r="H13" s="325">
        <f t="shared" si="0"/>
        <v>1.7405144995997375</v>
      </c>
      <c r="I13" s="325">
        <f t="shared" si="0"/>
        <v>2.3333532071346945</v>
      </c>
      <c r="J13" s="325">
        <f t="shared" si="0"/>
        <v>2.4764159160543926</v>
      </c>
      <c r="K13" s="325">
        <f t="shared" si="0"/>
        <v>2.5260449172803825</v>
      </c>
      <c r="L13" s="325">
        <f t="shared" si="0"/>
        <v>2.3303652687246341</v>
      </c>
      <c r="M13" s="325">
        <f t="shared" si="0"/>
        <v>2.1827008208406489</v>
      </c>
      <c r="N13" s="325">
        <f t="shared" si="0"/>
        <v>2.4736304276287302</v>
      </c>
      <c r="O13" s="425">
        <f t="shared" si="0"/>
        <v>2.3279341550077728</v>
      </c>
      <c r="P13" s="425">
        <f t="shared" si="0"/>
        <v>2.4842859212689694</v>
      </c>
      <c r="Q13" s="425">
        <f t="shared" si="0"/>
        <v>2.5031411881406371</v>
      </c>
      <c r="R13" s="425">
        <f t="shared" ref="R13:S13" si="1">R11/R12</f>
        <v>2.9457640163774124</v>
      </c>
      <c r="S13" s="425">
        <f t="shared" si="1"/>
        <v>3.003919676378827</v>
      </c>
    </row>
    <row r="14" spans="1:19" ht="37.5" customHeight="1" x14ac:dyDescent="0.4">
      <c r="C14" s="424"/>
      <c r="D14" s="424"/>
      <c r="E14" s="424"/>
      <c r="F14" s="424"/>
      <c r="G14" s="424"/>
      <c r="H14" s="424"/>
      <c r="I14" s="424"/>
      <c r="J14" s="424"/>
      <c r="K14" s="424"/>
      <c r="L14" s="424"/>
      <c r="M14" s="424"/>
      <c r="N14" s="424"/>
      <c r="O14" s="424"/>
      <c r="P14" s="424"/>
      <c r="Q14" s="424"/>
      <c r="R14" s="424"/>
      <c r="S14" s="424"/>
    </row>
  </sheetData>
  <phoneticPr fontId="15" type="noConversion"/>
  <pageMargins left="0.7" right="0.7" top="0.75" bottom="0.75" header="0.3" footer="0.3"/>
  <pageSetup paperSize="9" scale="46"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F453F7-C0F0-43EE-9323-F3AF4D3D48B5}">
  <sheetPr>
    <pageSetUpPr fitToPage="1"/>
  </sheetPr>
  <dimension ref="A1:S20"/>
  <sheetViews>
    <sheetView zoomScale="80" zoomScaleNormal="80" workbookViewId="0">
      <selection activeCell="S20" sqref="S20"/>
    </sheetView>
  </sheetViews>
  <sheetFormatPr defaultColWidth="8.875" defaultRowHeight="19.5" x14ac:dyDescent="0.4"/>
  <cols>
    <col min="1" max="2" width="31.125" style="333" customWidth="1"/>
    <col min="3" max="3" width="13" style="333" customWidth="1"/>
    <col min="4" max="19" width="12.625" style="333" customWidth="1"/>
    <col min="20" max="16384" width="8.875" style="333"/>
  </cols>
  <sheetData>
    <row r="1" spans="1:19" x14ac:dyDescent="0.4">
      <c r="A1" s="427" t="s">
        <v>294</v>
      </c>
      <c r="B1" s="427"/>
      <c r="D1" s="427"/>
      <c r="E1" s="332"/>
      <c r="F1" s="332"/>
      <c r="G1" s="332"/>
      <c r="H1" s="332"/>
      <c r="I1" s="469"/>
      <c r="N1" s="332" t="s">
        <v>283</v>
      </c>
    </row>
    <row r="3" spans="1:19" x14ac:dyDescent="0.4">
      <c r="A3" s="466"/>
      <c r="B3" s="468"/>
      <c r="C3" s="337" t="s">
        <v>236</v>
      </c>
      <c r="D3" s="337" t="s">
        <v>237</v>
      </c>
      <c r="E3" s="338" t="s">
        <v>238</v>
      </c>
      <c r="F3" s="338" t="s">
        <v>239</v>
      </c>
      <c r="G3" s="338" t="s">
        <v>240</v>
      </c>
      <c r="H3" s="338" t="s">
        <v>59</v>
      </c>
      <c r="I3" s="338" t="s">
        <v>60</v>
      </c>
      <c r="J3" s="338" t="s">
        <v>61</v>
      </c>
      <c r="K3" s="338" t="s">
        <v>62</v>
      </c>
      <c r="L3" s="338" t="s">
        <v>63</v>
      </c>
      <c r="M3" s="338" t="s">
        <v>64</v>
      </c>
      <c r="N3" s="338" t="s">
        <v>241</v>
      </c>
      <c r="O3" s="345" t="s">
        <v>230</v>
      </c>
      <c r="P3" s="337" t="s">
        <v>242</v>
      </c>
      <c r="Q3" s="337" t="s">
        <v>68</v>
      </c>
      <c r="R3" s="337" t="s">
        <v>69</v>
      </c>
      <c r="S3" s="337" t="s">
        <v>70</v>
      </c>
    </row>
    <row r="4" spans="1:19" ht="37.5" customHeight="1" x14ac:dyDescent="0.4">
      <c r="A4" s="336" t="s">
        <v>295</v>
      </c>
      <c r="B4" s="336" t="s">
        <v>296</v>
      </c>
      <c r="C4" s="428">
        <v>28.92</v>
      </c>
      <c r="D4" s="428">
        <v>20.77</v>
      </c>
      <c r="E4" s="428">
        <v>34.049999999999997</v>
      </c>
      <c r="F4" s="428">
        <v>30.79</v>
      </c>
      <c r="G4" s="428">
        <v>25.69</v>
      </c>
      <c r="H4" s="428">
        <v>32.97</v>
      </c>
      <c r="I4" s="428">
        <v>62.55</v>
      </c>
      <c r="J4" s="428">
        <v>81.05</v>
      </c>
      <c r="K4" s="428">
        <v>89.79</v>
      </c>
      <c r="L4" s="428">
        <v>101.26</v>
      </c>
      <c r="M4" s="428">
        <v>110.41</v>
      </c>
      <c r="N4" s="428">
        <v>107.84</v>
      </c>
      <c r="O4" s="428">
        <v>122.52</v>
      </c>
      <c r="P4" s="428">
        <v>160.49</v>
      </c>
      <c r="Q4" s="428">
        <v>176.64</v>
      </c>
      <c r="R4" s="428">
        <v>193.54</v>
      </c>
      <c r="S4" s="428">
        <v>183.55</v>
      </c>
    </row>
    <row r="5" spans="1:19" ht="37.5" customHeight="1" x14ac:dyDescent="0.4">
      <c r="A5" s="336" t="s">
        <v>297</v>
      </c>
      <c r="B5" s="336" t="s">
        <v>298</v>
      </c>
      <c r="C5" s="428">
        <v>497.83</v>
      </c>
      <c r="D5" s="428">
        <v>518.27</v>
      </c>
      <c r="E5" s="428">
        <v>530.25</v>
      </c>
      <c r="F5" s="428">
        <v>546.97</v>
      </c>
      <c r="G5" s="428">
        <v>587.53</v>
      </c>
      <c r="H5" s="428">
        <v>616.5</v>
      </c>
      <c r="I5" s="428">
        <v>711.38</v>
      </c>
      <c r="J5" s="428">
        <v>745.13</v>
      </c>
      <c r="K5" s="428">
        <v>818.56</v>
      </c>
      <c r="L5" s="428">
        <v>908.76</v>
      </c>
      <c r="M5" s="428">
        <v>977.35</v>
      </c>
      <c r="N5" s="428">
        <v>1027.8699999999999</v>
      </c>
      <c r="O5" s="428">
        <v>1138.67</v>
      </c>
      <c r="P5" s="428">
        <v>1293.5999999999999</v>
      </c>
      <c r="Q5" s="428">
        <v>1437.19</v>
      </c>
      <c r="R5" s="428">
        <v>1670.49</v>
      </c>
      <c r="S5" s="428">
        <v>1723.88</v>
      </c>
    </row>
    <row r="6" spans="1:19" ht="37.5" customHeight="1" x14ac:dyDescent="0.4">
      <c r="A6" s="336" t="s">
        <v>299</v>
      </c>
      <c r="B6" s="336" t="s">
        <v>300</v>
      </c>
      <c r="C6" s="470"/>
      <c r="D6" s="470"/>
      <c r="E6" s="470"/>
      <c r="F6" s="470"/>
      <c r="G6" s="470"/>
      <c r="H6" s="470"/>
      <c r="I6" s="470"/>
      <c r="J6" s="470"/>
      <c r="K6" s="470"/>
      <c r="L6" s="470">
        <f t="shared" ref="L6:P6" si="0">L10/L4</f>
        <v>29.547698992692077</v>
      </c>
      <c r="M6" s="470">
        <f t="shared" si="0"/>
        <v>28.982881985327417</v>
      </c>
      <c r="N6" s="470">
        <f t="shared" si="0"/>
        <v>26.3816765578635</v>
      </c>
      <c r="O6" s="470">
        <f t="shared" si="0"/>
        <v>32.688540646425075</v>
      </c>
      <c r="P6" s="470">
        <f t="shared" si="0"/>
        <v>26.387936943111718</v>
      </c>
      <c r="Q6" s="470">
        <f>Q10/Q4</f>
        <v>23.437500000000004</v>
      </c>
      <c r="R6" s="470">
        <f>R10/R4</f>
        <v>21.855947091040612</v>
      </c>
      <c r="S6" s="470">
        <f>S10/S4</f>
        <v>20.321438300190682</v>
      </c>
    </row>
    <row r="7" spans="1:19" ht="37.5" customHeight="1" x14ac:dyDescent="0.4">
      <c r="A7" s="336" t="s">
        <v>301</v>
      </c>
      <c r="B7" s="336" t="s">
        <v>302</v>
      </c>
      <c r="C7" s="470"/>
      <c r="D7" s="470"/>
      <c r="E7" s="470"/>
      <c r="F7" s="470"/>
      <c r="G7" s="470"/>
      <c r="H7" s="470"/>
      <c r="I7" s="470"/>
      <c r="J7" s="470"/>
      <c r="K7" s="470"/>
      <c r="L7" s="470">
        <f t="shared" ref="L7:R7" si="1">L10/L5</f>
        <v>3.2923984330296228</v>
      </c>
      <c r="M7" s="470">
        <f t="shared" si="1"/>
        <v>3.2741597176037245</v>
      </c>
      <c r="N7" s="470">
        <f t="shared" si="1"/>
        <v>2.7678597488009187</v>
      </c>
      <c r="O7" s="470">
        <f t="shared" si="1"/>
        <v>3.5172613663308945</v>
      </c>
      <c r="P7" s="470">
        <f t="shared" si="1"/>
        <v>3.2738095238095242</v>
      </c>
      <c r="Q7" s="470">
        <f t="shared" si="1"/>
        <v>2.8806212122266368</v>
      </c>
      <c r="R7" s="470">
        <f t="shared" si="1"/>
        <v>2.5321911534938848</v>
      </c>
      <c r="S7" s="470">
        <f t="shared" ref="S7" si="2">S10/S5</f>
        <v>2.1637236930644823</v>
      </c>
    </row>
    <row r="9" spans="1:19" x14ac:dyDescent="0.4">
      <c r="A9" s="466"/>
      <c r="B9" s="468"/>
      <c r="C9" s="337" t="s">
        <v>236</v>
      </c>
      <c r="D9" s="337" t="s">
        <v>237</v>
      </c>
      <c r="E9" s="338" t="s">
        <v>238</v>
      </c>
      <c r="F9" s="338" t="s">
        <v>239</v>
      </c>
      <c r="G9" s="338" t="s">
        <v>240</v>
      </c>
      <c r="H9" s="338" t="s">
        <v>59</v>
      </c>
      <c r="I9" s="338" t="s">
        <v>60</v>
      </c>
      <c r="J9" s="338" t="s">
        <v>61</v>
      </c>
      <c r="K9" s="338" t="s">
        <v>62</v>
      </c>
      <c r="L9" s="338" t="s">
        <v>63</v>
      </c>
      <c r="M9" s="338" t="s">
        <v>64</v>
      </c>
      <c r="N9" s="338" t="s">
        <v>241</v>
      </c>
      <c r="O9" s="345" t="s">
        <v>230</v>
      </c>
      <c r="P9" s="337" t="s">
        <v>242</v>
      </c>
      <c r="Q9" s="337" t="s">
        <v>68</v>
      </c>
      <c r="R9" s="337" t="s">
        <v>69</v>
      </c>
      <c r="S9" s="337" t="s">
        <v>70</v>
      </c>
    </row>
    <row r="10" spans="1:19" ht="37.5" customHeight="1" x14ac:dyDescent="0.4">
      <c r="A10" s="339" t="s">
        <v>303</v>
      </c>
      <c r="B10" s="336" t="s">
        <v>304</v>
      </c>
      <c r="C10" s="496"/>
      <c r="D10" s="496"/>
      <c r="E10" s="497"/>
      <c r="F10" s="497"/>
      <c r="G10" s="497"/>
      <c r="H10" s="497"/>
      <c r="I10" s="497"/>
      <c r="J10" s="497"/>
      <c r="K10" s="497"/>
      <c r="L10" s="422">
        <v>2992</v>
      </c>
      <c r="M10" s="422">
        <v>3200</v>
      </c>
      <c r="N10" s="422">
        <v>2845</v>
      </c>
      <c r="O10" s="422">
        <v>4005</v>
      </c>
      <c r="P10" s="422">
        <v>4235</v>
      </c>
      <c r="Q10" s="422">
        <v>4140</v>
      </c>
      <c r="R10" s="422">
        <v>4230</v>
      </c>
      <c r="S10" s="422">
        <v>3730</v>
      </c>
    </row>
    <row r="11" spans="1:19" ht="58.5" x14ac:dyDescent="0.4">
      <c r="A11" s="339" t="s">
        <v>305</v>
      </c>
      <c r="B11" s="336" t="s">
        <v>306</v>
      </c>
      <c r="C11" s="422">
        <v>295151</v>
      </c>
      <c r="D11" s="422">
        <v>295082</v>
      </c>
      <c r="E11" s="422">
        <v>295041</v>
      </c>
      <c r="F11" s="422">
        <v>294998</v>
      </c>
      <c r="G11" s="422">
        <v>294970</v>
      </c>
      <c r="H11" s="422">
        <v>294938</v>
      </c>
      <c r="I11" s="422">
        <v>294896</v>
      </c>
      <c r="J11" s="422">
        <v>294858</v>
      </c>
      <c r="K11" s="422">
        <v>294832</v>
      </c>
      <c r="L11" s="422">
        <v>294667</v>
      </c>
      <c r="M11" s="422">
        <v>294568.51899999997</v>
      </c>
      <c r="N11" s="422">
        <v>294567.18400000001</v>
      </c>
      <c r="O11" s="422">
        <v>294624</v>
      </c>
      <c r="P11" s="422">
        <v>294651</v>
      </c>
      <c r="Q11" s="422">
        <v>294666</v>
      </c>
      <c r="R11" s="422">
        <v>294709</v>
      </c>
      <c r="S11" s="422">
        <v>292985</v>
      </c>
    </row>
    <row r="12" spans="1:19" ht="98.45" customHeight="1" x14ac:dyDescent="0.4">
      <c r="A12" s="336" t="s">
        <v>307</v>
      </c>
      <c r="B12" s="336" t="s">
        <v>308</v>
      </c>
      <c r="C12" s="422">
        <v>295099</v>
      </c>
      <c r="D12" s="422">
        <v>295064</v>
      </c>
      <c r="E12" s="422">
        <v>295012</v>
      </c>
      <c r="F12" s="422">
        <v>294984</v>
      </c>
      <c r="G12" s="422">
        <v>294957</v>
      </c>
      <c r="H12" s="422">
        <v>294913</v>
      </c>
      <c r="I12" s="422">
        <v>294875</v>
      </c>
      <c r="J12" s="422">
        <v>294839</v>
      </c>
      <c r="K12" s="422">
        <v>294824</v>
      </c>
      <c r="L12" s="422">
        <v>294569</v>
      </c>
      <c r="M12" s="422">
        <v>294567.69</v>
      </c>
      <c r="N12" s="422">
        <v>294566.50300000003</v>
      </c>
      <c r="O12" s="422">
        <v>294645</v>
      </c>
      <c r="P12" s="422">
        <v>296070</v>
      </c>
      <c r="Q12" s="422">
        <v>296070</v>
      </c>
      <c r="R12" s="422">
        <v>296070</v>
      </c>
      <c r="S12" s="422">
        <v>296070</v>
      </c>
    </row>
    <row r="13" spans="1:19" ht="39" x14ac:dyDescent="0.4">
      <c r="A13" s="336" t="s">
        <v>309</v>
      </c>
      <c r="B13" s="336" t="s">
        <v>310</v>
      </c>
      <c r="C13" s="496"/>
      <c r="D13" s="496"/>
      <c r="E13" s="496"/>
      <c r="F13" s="496"/>
      <c r="G13" s="496"/>
      <c r="H13" s="496"/>
      <c r="I13" s="496"/>
      <c r="J13" s="496"/>
      <c r="K13" s="496"/>
      <c r="L13" s="422">
        <f t="shared" ref="L13:P13" si="3">L10*L12/100000</f>
        <v>8813.5044799999996</v>
      </c>
      <c r="M13" s="422">
        <f t="shared" si="3"/>
        <v>9426.1660800000009</v>
      </c>
      <c r="N13" s="422">
        <f t="shared" si="3"/>
        <v>8380.4170103500001</v>
      </c>
      <c r="O13" s="422">
        <f t="shared" si="3"/>
        <v>11800.53225</v>
      </c>
      <c r="P13" s="422">
        <f t="shared" si="3"/>
        <v>12538.5645</v>
      </c>
      <c r="Q13" s="422">
        <f>Q10*Q12/100000</f>
        <v>12257.298000000001</v>
      </c>
      <c r="R13" s="422">
        <f>R10*R12/100000</f>
        <v>12523.761</v>
      </c>
      <c r="S13" s="422">
        <f>S10*S12/100000</f>
        <v>11043.411</v>
      </c>
    </row>
    <row r="15" spans="1:19" x14ac:dyDescent="0.4">
      <c r="A15" s="427" t="s">
        <v>311</v>
      </c>
      <c r="B15" s="427"/>
      <c r="C15" s="463"/>
      <c r="D15" s="463"/>
      <c r="E15" s="463"/>
      <c r="F15" s="463"/>
      <c r="G15" s="463"/>
      <c r="H15" s="463"/>
      <c r="I15" s="463"/>
      <c r="J15" s="463"/>
      <c r="K15" s="463"/>
      <c r="L15" s="463"/>
    </row>
    <row r="16" spans="1:19" x14ac:dyDescent="0.4">
      <c r="A16" s="466"/>
      <c r="B16" s="468"/>
      <c r="C16" s="337" t="s">
        <v>236</v>
      </c>
      <c r="D16" s="337" t="s">
        <v>237</v>
      </c>
      <c r="E16" s="338" t="s">
        <v>238</v>
      </c>
      <c r="F16" s="338" t="s">
        <v>239</v>
      </c>
      <c r="G16" s="338" t="s">
        <v>240</v>
      </c>
      <c r="H16" s="338" t="s">
        <v>59</v>
      </c>
      <c r="I16" s="338" t="s">
        <v>60</v>
      </c>
      <c r="J16" s="338" t="s">
        <v>61</v>
      </c>
      <c r="K16" s="338" t="s">
        <v>62</v>
      </c>
      <c r="L16" s="338" t="s">
        <v>63</v>
      </c>
      <c r="M16" s="338" t="s">
        <v>64</v>
      </c>
      <c r="N16" s="338" t="s">
        <v>241</v>
      </c>
      <c r="O16" s="338" t="s">
        <v>230</v>
      </c>
      <c r="P16" s="337" t="s">
        <v>242</v>
      </c>
      <c r="Q16" s="337" t="s">
        <v>68</v>
      </c>
      <c r="R16" s="337" t="s">
        <v>69</v>
      </c>
      <c r="S16" s="337" t="s">
        <v>70</v>
      </c>
    </row>
    <row r="17" spans="1:19" ht="37.5" customHeight="1" x14ac:dyDescent="0.4">
      <c r="A17" s="336" t="s">
        <v>312</v>
      </c>
      <c r="B17" s="336" t="s">
        <v>313</v>
      </c>
      <c r="C17" s="498">
        <v>9</v>
      </c>
      <c r="D17" s="498">
        <v>7</v>
      </c>
      <c r="E17" s="498">
        <v>8</v>
      </c>
      <c r="F17" s="498">
        <v>8</v>
      </c>
      <c r="G17" s="498">
        <v>9</v>
      </c>
      <c r="H17" s="498">
        <v>9</v>
      </c>
      <c r="I17" s="498">
        <v>13</v>
      </c>
      <c r="J17" s="498">
        <v>18</v>
      </c>
      <c r="K17" s="498">
        <v>20</v>
      </c>
      <c r="L17" s="498">
        <v>24</v>
      </c>
      <c r="M17" s="498">
        <v>28</v>
      </c>
      <c r="N17" s="498">
        <v>30</v>
      </c>
      <c r="O17" s="498">
        <v>34</v>
      </c>
      <c r="P17" s="498">
        <v>48</v>
      </c>
      <c r="Q17" s="498">
        <v>54</v>
      </c>
      <c r="R17" s="498">
        <v>60</v>
      </c>
      <c r="S17" s="498">
        <v>66</v>
      </c>
    </row>
    <row r="18" spans="1:19" ht="37.5" customHeight="1" x14ac:dyDescent="0.4">
      <c r="A18" s="336" t="s">
        <v>314</v>
      </c>
      <c r="B18" s="336" t="s">
        <v>315</v>
      </c>
      <c r="C18" s="426">
        <v>0.311</v>
      </c>
      <c r="D18" s="426">
        <v>0.33700000000000002</v>
      </c>
      <c r="E18" s="426">
        <v>0.23499999999999999</v>
      </c>
      <c r="F18" s="426">
        <v>0.26</v>
      </c>
      <c r="G18" s="426">
        <v>0.35</v>
      </c>
      <c r="H18" s="426">
        <v>0.27300000000000002</v>
      </c>
      <c r="I18" s="426">
        <v>0.20799999999999999</v>
      </c>
      <c r="J18" s="426">
        <v>0.222</v>
      </c>
      <c r="K18" s="426">
        <v>0.223</v>
      </c>
      <c r="L18" s="426">
        <v>0.23699999999999999</v>
      </c>
      <c r="M18" s="426">
        <v>0.254</v>
      </c>
      <c r="N18" s="426">
        <v>0.27800000000000002</v>
      </c>
      <c r="O18" s="426">
        <v>0.27800000000000002</v>
      </c>
      <c r="P18" s="426">
        <v>0.29899999999999999</v>
      </c>
      <c r="Q18" s="426">
        <v>0.30599999999999999</v>
      </c>
      <c r="R18" s="426">
        <v>0.31</v>
      </c>
      <c r="S18" s="426">
        <v>0.36</v>
      </c>
    </row>
    <row r="20" spans="1:19" x14ac:dyDescent="0.4">
      <c r="I20" s="464"/>
    </row>
  </sheetData>
  <phoneticPr fontId="3"/>
  <pageMargins left="0.7" right="0.7" top="0.75" bottom="0.75" header="0.3" footer="0.3"/>
  <pageSetup paperSize="9" scale="46"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169052-9CE3-404F-A98F-124FAC0D3E59}">
  <sheetPr>
    <pageSetUpPr fitToPage="1"/>
  </sheetPr>
  <dimension ref="A1:S44"/>
  <sheetViews>
    <sheetView zoomScale="80" zoomScaleNormal="80" workbookViewId="0">
      <pane xSplit="1" topLeftCell="B1" activePane="topRight" state="frozen"/>
      <selection pane="topRight" activeCell="S46" sqref="S46"/>
    </sheetView>
  </sheetViews>
  <sheetFormatPr defaultColWidth="8.875" defaultRowHeight="19.5" x14ac:dyDescent="0.4"/>
  <cols>
    <col min="1" max="2" width="26" style="341" customWidth="1"/>
    <col min="3" max="19" width="12.625" style="333" customWidth="1"/>
    <col min="20" max="16384" width="8.875" style="333"/>
  </cols>
  <sheetData>
    <row r="1" spans="1:19" x14ac:dyDescent="0.4">
      <c r="A1" s="331" t="s">
        <v>316</v>
      </c>
      <c r="B1" s="331"/>
      <c r="C1" s="331"/>
      <c r="D1" s="331"/>
    </row>
    <row r="2" spans="1:19" x14ac:dyDescent="0.4">
      <c r="A2" s="334"/>
      <c r="B2" s="334"/>
      <c r="C2" s="332"/>
      <c r="D2" s="332"/>
    </row>
    <row r="3" spans="1:19" x14ac:dyDescent="0.4">
      <c r="A3" s="431" t="s">
        <v>317</v>
      </c>
      <c r="B3" s="431" t="s">
        <v>318</v>
      </c>
      <c r="C3" s="332"/>
      <c r="D3" s="332"/>
      <c r="M3" s="335"/>
      <c r="N3" s="333" t="s">
        <v>140</v>
      </c>
    </row>
    <row r="4" spans="1:19" x14ac:dyDescent="0.4">
      <c r="A4" s="334"/>
      <c r="B4" s="334"/>
      <c r="C4" s="432" t="s">
        <v>319</v>
      </c>
      <c r="D4" s="432" t="s">
        <v>320</v>
      </c>
      <c r="E4" s="432" t="s">
        <v>238</v>
      </c>
      <c r="F4" s="432" t="s">
        <v>239</v>
      </c>
      <c r="G4" s="432" t="s">
        <v>240</v>
      </c>
      <c r="H4" s="432" t="s">
        <v>59</v>
      </c>
      <c r="I4" s="432" t="s">
        <v>60</v>
      </c>
      <c r="J4" s="432" t="s">
        <v>61</v>
      </c>
      <c r="K4" s="432" t="s">
        <v>62</v>
      </c>
      <c r="L4" s="432" t="s">
        <v>63</v>
      </c>
      <c r="M4" s="432" t="s">
        <v>64</v>
      </c>
      <c r="N4" s="432" t="s">
        <v>241</v>
      </c>
      <c r="O4" s="432" t="s">
        <v>230</v>
      </c>
      <c r="P4" s="432" t="s">
        <v>242</v>
      </c>
      <c r="Q4" s="432" t="s">
        <v>68</v>
      </c>
      <c r="R4" s="432" t="s">
        <v>69</v>
      </c>
      <c r="S4" s="432" t="s">
        <v>70</v>
      </c>
    </row>
    <row r="5" spans="1:19" x14ac:dyDescent="0.4">
      <c r="A5" s="433" t="s">
        <v>321</v>
      </c>
      <c r="B5" s="433" t="s">
        <v>322</v>
      </c>
      <c r="C5" s="429"/>
      <c r="D5" s="429"/>
      <c r="E5" s="429"/>
      <c r="F5" s="429"/>
      <c r="G5" s="429"/>
      <c r="H5" s="429"/>
      <c r="I5" s="429"/>
      <c r="J5" s="429"/>
      <c r="K5" s="429"/>
      <c r="L5" s="423"/>
      <c r="M5" s="423"/>
      <c r="N5" s="423"/>
      <c r="O5" s="423"/>
      <c r="P5" s="423"/>
      <c r="Q5" s="423"/>
      <c r="R5" s="423"/>
      <c r="S5" s="423"/>
    </row>
    <row r="6" spans="1:19" ht="39" x14ac:dyDescent="0.4">
      <c r="A6" s="343" t="s">
        <v>323</v>
      </c>
      <c r="B6" s="343" t="s">
        <v>324</v>
      </c>
      <c r="C6" s="434">
        <v>24494</v>
      </c>
      <c r="D6" s="434">
        <v>29367</v>
      </c>
      <c r="E6" s="434">
        <v>35455</v>
      </c>
      <c r="F6" s="434">
        <v>31218</v>
      </c>
      <c r="G6" s="434">
        <v>35140</v>
      </c>
      <c r="H6" s="434">
        <v>46028</v>
      </c>
      <c r="I6" s="434">
        <v>41360</v>
      </c>
      <c r="J6" s="434">
        <v>46907</v>
      </c>
      <c r="K6" s="434">
        <v>56698</v>
      </c>
      <c r="L6" s="434">
        <v>76926</v>
      </c>
      <c r="M6" s="434">
        <v>73641</v>
      </c>
      <c r="N6" s="434">
        <v>70868</v>
      </c>
      <c r="O6" s="434">
        <v>112760</v>
      </c>
      <c r="P6" s="434">
        <v>157966</v>
      </c>
      <c r="Q6" s="434">
        <v>158847</v>
      </c>
      <c r="R6" s="434">
        <v>165285</v>
      </c>
      <c r="S6" s="434">
        <v>143414</v>
      </c>
    </row>
    <row r="7" spans="1:19" ht="71.45" customHeight="1" x14ac:dyDescent="0.4">
      <c r="A7" s="341" t="s">
        <v>270</v>
      </c>
      <c r="B7" s="341" t="s">
        <v>271</v>
      </c>
      <c r="C7" s="434">
        <v>79250</v>
      </c>
      <c r="D7" s="434">
        <v>83051</v>
      </c>
      <c r="E7" s="434">
        <v>79669</v>
      </c>
      <c r="F7" s="434">
        <v>85435</v>
      </c>
      <c r="G7" s="434">
        <v>88781</v>
      </c>
      <c r="H7" s="434">
        <v>112193</v>
      </c>
      <c r="I7" s="434">
        <v>103205</v>
      </c>
      <c r="J7" s="434">
        <v>105430</v>
      </c>
      <c r="K7" s="434">
        <v>112877</v>
      </c>
      <c r="L7" s="434">
        <v>119117</v>
      </c>
      <c r="M7" s="434">
        <v>126358</v>
      </c>
      <c r="N7" s="434">
        <v>119903</v>
      </c>
      <c r="O7" s="434">
        <v>117857</v>
      </c>
      <c r="P7" s="434">
        <v>121931</v>
      </c>
      <c r="Q7" s="434">
        <v>131242</v>
      </c>
      <c r="R7" s="434">
        <v>144808</v>
      </c>
      <c r="S7" s="434">
        <v>149127</v>
      </c>
    </row>
    <row r="8" spans="1:19" x14ac:dyDescent="0.4">
      <c r="A8" s="341" t="s">
        <v>325</v>
      </c>
      <c r="B8" s="341" t="s">
        <v>326</v>
      </c>
      <c r="C8" s="429" t="s">
        <v>327</v>
      </c>
      <c r="D8" s="429" t="s">
        <v>327</v>
      </c>
      <c r="E8" s="429" t="s">
        <v>327</v>
      </c>
      <c r="F8" s="429" t="s">
        <v>327</v>
      </c>
      <c r="G8" s="429" t="s">
        <v>327</v>
      </c>
      <c r="H8" s="429">
        <v>20</v>
      </c>
      <c r="I8" s="429" t="s">
        <v>327</v>
      </c>
      <c r="J8" s="429" t="s">
        <v>327</v>
      </c>
      <c r="K8" s="429" t="s">
        <v>327</v>
      </c>
      <c r="L8" s="429">
        <v>20</v>
      </c>
      <c r="M8" s="429" t="s">
        <v>327</v>
      </c>
      <c r="N8" s="429" t="s">
        <v>327</v>
      </c>
      <c r="O8" s="429" t="s">
        <v>328</v>
      </c>
      <c r="P8" s="429" t="s">
        <v>328</v>
      </c>
      <c r="Q8" s="429">
        <v>425</v>
      </c>
      <c r="R8" s="429" t="s">
        <v>329</v>
      </c>
      <c r="S8" s="429" t="s">
        <v>329</v>
      </c>
    </row>
    <row r="9" spans="1:19" ht="39" x14ac:dyDescent="0.4">
      <c r="A9" s="341" t="s">
        <v>330</v>
      </c>
      <c r="B9" s="341" t="s">
        <v>331</v>
      </c>
      <c r="C9" s="434">
        <v>33744</v>
      </c>
      <c r="D9" s="434">
        <v>29441</v>
      </c>
      <c r="E9" s="434">
        <v>31032</v>
      </c>
      <c r="F9" s="434">
        <v>33348</v>
      </c>
      <c r="G9" s="434">
        <v>35201</v>
      </c>
      <c r="H9" s="434">
        <v>36273</v>
      </c>
      <c r="I9" s="434">
        <v>41535</v>
      </c>
      <c r="J9" s="434">
        <v>40497</v>
      </c>
      <c r="K9" s="434">
        <v>40588</v>
      </c>
      <c r="L9" s="434">
        <v>40067</v>
      </c>
      <c r="M9" s="434">
        <v>42825</v>
      </c>
      <c r="N9" s="434">
        <v>46928</v>
      </c>
      <c r="O9" s="434">
        <v>59117</v>
      </c>
      <c r="P9" s="434">
        <v>61386</v>
      </c>
      <c r="Q9" s="434">
        <v>72332</v>
      </c>
      <c r="R9" s="434">
        <v>83333</v>
      </c>
      <c r="S9" s="434">
        <v>81680</v>
      </c>
    </row>
    <row r="10" spans="1:19" x14ac:dyDescent="0.4">
      <c r="A10" s="341" t="s">
        <v>332</v>
      </c>
      <c r="B10" s="341" t="s">
        <v>333</v>
      </c>
      <c r="C10" s="434">
        <v>20923</v>
      </c>
      <c r="D10" s="434">
        <v>19549</v>
      </c>
      <c r="E10" s="434">
        <v>16573</v>
      </c>
      <c r="F10" s="434">
        <v>19359</v>
      </c>
      <c r="G10" s="434">
        <v>18527</v>
      </c>
      <c r="H10" s="434">
        <v>16934</v>
      </c>
      <c r="I10" s="434">
        <v>16193</v>
      </c>
      <c r="J10" s="434">
        <v>15457</v>
      </c>
      <c r="K10" s="434">
        <v>16899</v>
      </c>
      <c r="L10" s="434">
        <v>19936</v>
      </c>
      <c r="M10" s="434">
        <v>20347</v>
      </c>
      <c r="N10" s="434">
        <v>20643</v>
      </c>
      <c r="O10" s="434">
        <v>18383</v>
      </c>
      <c r="P10" s="434">
        <v>20777</v>
      </c>
      <c r="Q10" s="434">
        <v>26505</v>
      </c>
      <c r="R10" s="434">
        <v>26021</v>
      </c>
      <c r="S10" s="434">
        <v>27568</v>
      </c>
    </row>
    <row r="11" spans="1:19" ht="39" x14ac:dyDescent="0.4">
      <c r="A11" s="341" t="s">
        <v>334</v>
      </c>
      <c r="B11" s="341" t="s">
        <v>335</v>
      </c>
      <c r="C11" s="434">
        <v>14065</v>
      </c>
      <c r="D11" s="434">
        <v>14024</v>
      </c>
      <c r="E11" s="434">
        <v>15076</v>
      </c>
      <c r="F11" s="434">
        <v>16364</v>
      </c>
      <c r="G11" s="434">
        <v>15879</v>
      </c>
      <c r="H11" s="434">
        <v>17509</v>
      </c>
      <c r="I11" s="434">
        <v>17137</v>
      </c>
      <c r="J11" s="434">
        <v>17715</v>
      </c>
      <c r="K11" s="434">
        <v>19213</v>
      </c>
      <c r="L11" s="434">
        <v>20632</v>
      </c>
      <c r="M11" s="434">
        <v>20296</v>
      </c>
      <c r="N11" s="434">
        <v>20301</v>
      </c>
      <c r="O11" s="434">
        <v>20150</v>
      </c>
      <c r="P11" s="434">
        <v>24484</v>
      </c>
      <c r="Q11" s="434">
        <v>29257</v>
      </c>
      <c r="R11" s="434">
        <v>32418</v>
      </c>
      <c r="S11" s="434">
        <v>34107</v>
      </c>
    </row>
    <row r="12" spans="1:19" x14ac:dyDescent="0.4">
      <c r="A12" s="341" t="s">
        <v>336</v>
      </c>
      <c r="B12" s="341" t="s">
        <v>337</v>
      </c>
      <c r="C12" s="429">
        <v>6555</v>
      </c>
      <c r="D12" s="434">
        <v>6138</v>
      </c>
      <c r="E12" s="434">
        <v>7335</v>
      </c>
      <c r="F12" s="434">
        <v>6701</v>
      </c>
      <c r="G12" s="434">
        <v>6535</v>
      </c>
      <c r="H12" s="434">
        <v>7973</v>
      </c>
      <c r="I12" s="434">
        <v>9492</v>
      </c>
      <c r="J12" s="434">
        <v>9729</v>
      </c>
      <c r="K12" s="434">
        <v>9603</v>
      </c>
      <c r="L12" s="429" t="s">
        <v>327</v>
      </c>
      <c r="M12" s="429" t="s">
        <v>327</v>
      </c>
      <c r="N12" s="429" t="s">
        <v>327</v>
      </c>
      <c r="O12" s="429" t="s">
        <v>327</v>
      </c>
      <c r="P12" s="429" t="s">
        <v>328</v>
      </c>
      <c r="Q12" s="429" t="s">
        <v>328</v>
      </c>
      <c r="R12" s="429" t="s">
        <v>328</v>
      </c>
      <c r="S12" s="429" t="s">
        <v>328</v>
      </c>
    </row>
    <row r="13" spans="1:19" x14ac:dyDescent="0.4">
      <c r="A13" s="341" t="s">
        <v>338</v>
      </c>
      <c r="B13" s="341" t="s">
        <v>339</v>
      </c>
      <c r="C13" s="434">
        <v>3196</v>
      </c>
      <c r="D13" s="434">
        <v>3309</v>
      </c>
      <c r="E13" s="434">
        <v>3749</v>
      </c>
      <c r="F13" s="434">
        <v>4804</v>
      </c>
      <c r="G13" s="434">
        <v>4997</v>
      </c>
      <c r="H13" s="434">
        <v>5624</v>
      </c>
      <c r="I13" s="434">
        <v>6998</v>
      </c>
      <c r="J13" s="434">
        <v>7086</v>
      </c>
      <c r="K13" s="434">
        <v>8342</v>
      </c>
      <c r="L13" s="434">
        <v>8931</v>
      </c>
      <c r="M13" s="434">
        <v>9107</v>
      </c>
      <c r="N13" s="434">
        <v>8806</v>
      </c>
      <c r="O13" s="434">
        <v>9296</v>
      </c>
      <c r="P13" s="434">
        <v>9984</v>
      </c>
      <c r="Q13" s="434">
        <v>15115</v>
      </c>
      <c r="R13" s="434">
        <v>17119</v>
      </c>
      <c r="S13" s="434">
        <v>20320</v>
      </c>
    </row>
    <row r="14" spans="1:19" ht="39" x14ac:dyDescent="0.4">
      <c r="A14" s="341" t="s">
        <v>340</v>
      </c>
      <c r="B14" s="341" t="s">
        <v>341</v>
      </c>
      <c r="C14" s="429">
        <v>-1007</v>
      </c>
      <c r="D14" s="429">
        <v>-1103</v>
      </c>
      <c r="E14" s="429">
        <v>-982</v>
      </c>
      <c r="F14" s="429">
        <v>-987</v>
      </c>
      <c r="G14" s="429">
        <v>-986</v>
      </c>
      <c r="H14" s="429">
        <v>-1218</v>
      </c>
      <c r="I14" s="429">
        <v>-1106</v>
      </c>
      <c r="J14" s="429">
        <v>-1157</v>
      </c>
      <c r="K14" s="429">
        <v>-1142</v>
      </c>
      <c r="L14" s="335">
        <v>-1409</v>
      </c>
      <c r="M14" s="335">
        <v>-1671</v>
      </c>
      <c r="N14" s="335">
        <v>-1811</v>
      </c>
      <c r="O14" s="335">
        <v>-2119</v>
      </c>
      <c r="P14" s="335">
        <v>-2167</v>
      </c>
      <c r="Q14" s="335">
        <v>-2217</v>
      </c>
      <c r="R14" s="335">
        <v>-2049</v>
      </c>
      <c r="S14" s="335">
        <v>-1760</v>
      </c>
    </row>
    <row r="15" spans="1:19" x14ac:dyDescent="0.4">
      <c r="A15" s="436" t="s">
        <v>342</v>
      </c>
      <c r="B15" s="436" t="s">
        <v>343</v>
      </c>
      <c r="C15" s="437">
        <v>181224</v>
      </c>
      <c r="D15" s="437">
        <v>183778</v>
      </c>
      <c r="E15" s="437">
        <v>187909</v>
      </c>
      <c r="F15" s="437">
        <v>196244</v>
      </c>
      <c r="G15" s="437">
        <v>204076</v>
      </c>
      <c r="H15" s="437">
        <v>241338</v>
      </c>
      <c r="I15" s="437">
        <v>234817</v>
      </c>
      <c r="J15" s="437">
        <v>241666</v>
      </c>
      <c r="K15" s="437">
        <v>263080</v>
      </c>
      <c r="L15" s="437">
        <v>284223</v>
      </c>
      <c r="M15" s="437">
        <v>290906</v>
      </c>
      <c r="N15" s="437">
        <v>285640</v>
      </c>
      <c r="O15" s="437">
        <v>335446</v>
      </c>
      <c r="P15" s="437">
        <v>394363</v>
      </c>
      <c r="Q15" s="437">
        <v>431509</v>
      </c>
      <c r="R15" s="437">
        <v>466936</v>
      </c>
      <c r="S15" s="437">
        <v>454457</v>
      </c>
    </row>
    <row r="16" spans="1:19" x14ac:dyDescent="0.4">
      <c r="C16" s="438"/>
      <c r="D16" s="438"/>
      <c r="E16" s="438"/>
      <c r="F16" s="438"/>
      <c r="G16" s="438"/>
      <c r="H16" s="438"/>
      <c r="I16" s="438"/>
      <c r="J16" s="438"/>
      <c r="K16" s="438"/>
      <c r="L16" s="438"/>
      <c r="M16" s="438"/>
      <c r="N16" s="438"/>
      <c r="O16" s="438"/>
      <c r="P16" s="438"/>
      <c r="Q16" s="438"/>
      <c r="R16" s="438"/>
      <c r="S16" s="438"/>
    </row>
    <row r="17" spans="1:19" x14ac:dyDescent="0.4">
      <c r="A17" s="433" t="s">
        <v>344</v>
      </c>
      <c r="B17" s="433" t="s">
        <v>345</v>
      </c>
    </row>
    <row r="18" spans="1:19" ht="20.25" customHeight="1" x14ac:dyDescent="0.4">
      <c r="C18" s="432" t="s">
        <v>319</v>
      </c>
      <c r="D18" s="432" t="s">
        <v>320</v>
      </c>
      <c r="E18" s="432" t="s">
        <v>238</v>
      </c>
      <c r="F18" s="432" t="s">
        <v>239</v>
      </c>
      <c r="G18" s="432" t="s">
        <v>240</v>
      </c>
      <c r="H18" s="432" t="s">
        <v>59</v>
      </c>
      <c r="I18" s="432" t="s">
        <v>60</v>
      </c>
      <c r="J18" s="432" t="s">
        <v>61</v>
      </c>
      <c r="K18" s="432" t="s">
        <v>62</v>
      </c>
      <c r="L18" s="432" t="s">
        <v>63</v>
      </c>
      <c r="M18" s="432" t="s">
        <v>64</v>
      </c>
      <c r="N18" s="432" t="s">
        <v>241</v>
      </c>
      <c r="O18" s="432" t="s">
        <v>230</v>
      </c>
      <c r="P18" s="432" t="s">
        <v>242</v>
      </c>
      <c r="Q18" s="432" t="s">
        <v>68</v>
      </c>
      <c r="R18" s="432" t="s">
        <v>69</v>
      </c>
      <c r="S18" s="432" t="s">
        <v>70</v>
      </c>
    </row>
    <row r="19" spans="1:19" ht="39" x14ac:dyDescent="0.4">
      <c r="A19" s="433" t="s">
        <v>346</v>
      </c>
      <c r="B19" s="433" t="s">
        <v>347</v>
      </c>
      <c r="C19" s="430"/>
      <c r="D19" s="430"/>
      <c r="E19" s="430"/>
      <c r="F19" s="430"/>
      <c r="G19" s="430"/>
      <c r="H19" s="430"/>
      <c r="I19" s="430"/>
      <c r="J19" s="430"/>
      <c r="K19" s="430"/>
      <c r="L19" s="430"/>
      <c r="M19" s="430"/>
      <c r="N19" s="430"/>
      <c r="O19" s="430"/>
      <c r="P19" s="430"/>
      <c r="Q19" s="430"/>
      <c r="R19" s="430"/>
      <c r="S19" s="430"/>
    </row>
    <row r="20" spans="1:19" ht="39" x14ac:dyDescent="0.4">
      <c r="A20" s="516" t="s">
        <v>764</v>
      </c>
      <c r="B20" s="341" t="s">
        <v>768</v>
      </c>
      <c r="C20" s="429">
        <v>32413</v>
      </c>
      <c r="D20" s="429">
        <v>33803</v>
      </c>
      <c r="E20" s="429">
        <v>35579</v>
      </c>
      <c r="F20" s="429">
        <v>34802</v>
      </c>
      <c r="G20" s="429">
        <v>34102</v>
      </c>
      <c r="H20" s="429">
        <v>32133</v>
      </c>
      <c r="I20" s="429">
        <v>38749</v>
      </c>
      <c r="J20" s="429">
        <v>39035</v>
      </c>
      <c r="K20" s="429">
        <v>39975</v>
      </c>
      <c r="L20" s="423">
        <v>39985</v>
      </c>
      <c r="M20" s="423">
        <v>46798</v>
      </c>
      <c r="N20" s="423">
        <v>46485</v>
      </c>
      <c r="O20" s="423">
        <v>53016</v>
      </c>
      <c r="P20" s="423">
        <v>52902</v>
      </c>
      <c r="Q20" s="423">
        <v>54954</v>
      </c>
      <c r="R20" s="423">
        <v>55326</v>
      </c>
      <c r="S20" s="423">
        <v>55499</v>
      </c>
    </row>
    <row r="21" spans="1:19" ht="58.5" x14ac:dyDescent="0.4">
      <c r="A21" s="516" t="s">
        <v>766</v>
      </c>
      <c r="B21" s="341" t="s">
        <v>769</v>
      </c>
      <c r="C21" s="434">
        <v>5917</v>
      </c>
      <c r="D21" s="434">
        <v>5157</v>
      </c>
      <c r="E21" s="434">
        <v>3680</v>
      </c>
      <c r="F21" s="434">
        <v>3569</v>
      </c>
      <c r="G21" s="434">
        <v>4305</v>
      </c>
      <c r="H21" s="434">
        <v>4470</v>
      </c>
      <c r="I21" s="434">
        <v>5344</v>
      </c>
      <c r="J21" s="434">
        <v>5912</v>
      </c>
      <c r="K21" s="434">
        <v>5904</v>
      </c>
      <c r="L21" s="434">
        <v>6713</v>
      </c>
      <c r="M21" s="434">
        <v>7826</v>
      </c>
      <c r="N21" s="434">
        <v>7103</v>
      </c>
      <c r="O21" s="434">
        <v>6366</v>
      </c>
      <c r="P21" s="434">
        <v>7261</v>
      </c>
      <c r="Q21" s="434">
        <v>8823</v>
      </c>
      <c r="R21" s="434">
        <v>9305</v>
      </c>
      <c r="S21" s="434">
        <v>10254</v>
      </c>
    </row>
    <row r="22" spans="1:19" x14ac:dyDescent="0.4">
      <c r="A22" s="517" t="s">
        <v>348</v>
      </c>
      <c r="B22" s="341" t="s">
        <v>349</v>
      </c>
      <c r="C22" s="434">
        <v>18808</v>
      </c>
      <c r="D22" s="434">
        <v>18824</v>
      </c>
      <c r="E22" s="434">
        <v>18749</v>
      </c>
      <c r="F22" s="434">
        <v>18730</v>
      </c>
      <c r="G22" s="434">
        <v>18532</v>
      </c>
      <c r="H22" s="434">
        <v>18195</v>
      </c>
      <c r="I22" s="434">
        <v>18243</v>
      </c>
      <c r="J22" s="434">
        <v>18602</v>
      </c>
      <c r="K22" s="434">
        <v>18879</v>
      </c>
      <c r="L22" s="434">
        <v>18821</v>
      </c>
      <c r="M22" s="434">
        <v>19010</v>
      </c>
      <c r="N22" s="434">
        <v>18795</v>
      </c>
      <c r="O22" s="434">
        <v>18955</v>
      </c>
      <c r="P22" s="434">
        <v>19053</v>
      </c>
      <c r="Q22" s="434">
        <v>22040</v>
      </c>
      <c r="R22" s="434">
        <v>22408</v>
      </c>
      <c r="S22" s="434">
        <v>22050</v>
      </c>
    </row>
    <row r="23" spans="1:19" x14ac:dyDescent="0.4">
      <c r="A23" s="516" t="s">
        <v>765</v>
      </c>
      <c r="B23" s="341" t="s">
        <v>770</v>
      </c>
      <c r="C23" s="434">
        <v>2191</v>
      </c>
      <c r="D23" s="434">
        <v>1659</v>
      </c>
      <c r="E23" s="434">
        <v>1541</v>
      </c>
      <c r="F23" s="434">
        <v>1626</v>
      </c>
      <c r="G23" s="434">
        <v>1964</v>
      </c>
      <c r="H23" s="434">
        <v>2365</v>
      </c>
      <c r="I23" s="434">
        <v>2399</v>
      </c>
      <c r="J23" s="434">
        <v>2179</v>
      </c>
      <c r="K23" s="434">
        <v>2510</v>
      </c>
      <c r="L23" s="434">
        <v>2734</v>
      </c>
      <c r="M23" s="434">
        <v>3183</v>
      </c>
      <c r="N23" s="434">
        <v>2935</v>
      </c>
      <c r="O23" s="434">
        <v>2275</v>
      </c>
      <c r="P23" s="434">
        <v>1910</v>
      </c>
      <c r="Q23" s="434">
        <v>2108</v>
      </c>
      <c r="R23" s="434">
        <v>1951</v>
      </c>
      <c r="S23" s="434">
        <v>1744</v>
      </c>
    </row>
    <row r="24" spans="1:19" ht="39" x14ac:dyDescent="0.4">
      <c r="A24" s="516" t="s">
        <v>350</v>
      </c>
      <c r="B24" s="341" t="s">
        <v>351</v>
      </c>
      <c r="C24" s="434">
        <v>1321</v>
      </c>
      <c r="D24" s="434">
        <v>1881</v>
      </c>
      <c r="E24" s="434">
        <v>15</v>
      </c>
      <c r="F24" s="434">
        <v>713</v>
      </c>
      <c r="G24" s="434">
        <v>789</v>
      </c>
      <c r="H24" s="434">
        <v>4817</v>
      </c>
      <c r="I24" s="434">
        <v>1558</v>
      </c>
      <c r="J24" s="434">
        <v>728</v>
      </c>
      <c r="K24" s="435">
        <v>628</v>
      </c>
      <c r="L24" s="434">
        <v>3225</v>
      </c>
      <c r="M24" s="434">
        <v>2338</v>
      </c>
      <c r="N24" s="434">
        <v>6313</v>
      </c>
      <c r="O24" s="434">
        <v>1703</v>
      </c>
      <c r="P24" s="434">
        <v>992</v>
      </c>
      <c r="Q24" s="434">
        <v>2124</v>
      </c>
      <c r="R24" s="434">
        <v>4284</v>
      </c>
      <c r="S24" s="434">
        <v>3181</v>
      </c>
    </row>
    <row r="25" spans="1:19" x14ac:dyDescent="0.4">
      <c r="A25" s="516" t="s">
        <v>767</v>
      </c>
      <c r="B25" s="341" t="s">
        <v>771</v>
      </c>
      <c r="C25" s="434">
        <v>6955</v>
      </c>
      <c r="D25" s="434">
        <v>6287</v>
      </c>
      <c r="E25" s="434">
        <v>6078</v>
      </c>
      <c r="F25" s="434">
        <v>5770</v>
      </c>
      <c r="G25" s="434">
        <v>6471</v>
      </c>
      <c r="H25" s="434">
        <v>7423</v>
      </c>
      <c r="I25" s="434">
        <v>9134</v>
      </c>
      <c r="J25" s="434">
        <v>9699</v>
      </c>
      <c r="K25" s="434">
        <v>10853</v>
      </c>
      <c r="L25" s="423">
        <v>12655</v>
      </c>
      <c r="M25" s="423">
        <v>13724</v>
      </c>
      <c r="N25" s="423">
        <v>16142</v>
      </c>
      <c r="O25" s="423">
        <v>20075</v>
      </c>
      <c r="P25" s="423">
        <v>22310</v>
      </c>
      <c r="Q25" s="423">
        <v>22942</v>
      </c>
      <c r="R25" s="423">
        <v>25287</v>
      </c>
      <c r="S25" s="423">
        <v>26829</v>
      </c>
    </row>
    <row r="26" spans="1:19" ht="39" x14ac:dyDescent="0.4">
      <c r="A26" s="436" t="s">
        <v>352</v>
      </c>
      <c r="B26" s="436" t="s">
        <v>353</v>
      </c>
      <c r="C26" s="439">
        <v>67608</v>
      </c>
      <c r="D26" s="439">
        <v>67614</v>
      </c>
      <c r="E26" s="439">
        <v>65644</v>
      </c>
      <c r="F26" s="439">
        <v>65213</v>
      </c>
      <c r="G26" s="439">
        <v>66166</v>
      </c>
      <c r="H26" s="439">
        <v>69405</v>
      </c>
      <c r="I26" s="439">
        <v>75430</v>
      </c>
      <c r="J26" s="439">
        <v>76158</v>
      </c>
      <c r="K26" s="439">
        <v>78751</v>
      </c>
      <c r="L26" s="437">
        <v>84136</v>
      </c>
      <c r="M26" s="437">
        <v>92880</v>
      </c>
      <c r="N26" s="437">
        <v>97775</v>
      </c>
      <c r="O26" s="437">
        <v>102392</v>
      </c>
      <c r="P26" s="437">
        <v>104430</v>
      </c>
      <c r="Q26" s="437">
        <v>112992</v>
      </c>
      <c r="R26" s="437">
        <v>118564</v>
      </c>
      <c r="S26" s="437">
        <v>119559</v>
      </c>
    </row>
    <row r="27" spans="1:19" x14ac:dyDescent="0.4">
      <c r="C27" s="501"/>
      <c r="D27" s="501"/>
      <c r="E27" s="501"/>
      <c r="F27" s="501"/>
      <c r="G27" s="501"/>
      <c r="H27" s="501"/>
      <c r="I27" s="501"/>
      <c r="J27" s="501"/>
      <c r="K27" s="501"/>
      <c r="L27" s="502"/>
      <c r="M27" s="502"/>
      <c r="N27" s="502"/>
      <c r="O27" s="502"/>
      <c r="P27" s="502"/>
      <c r="Q27" s="502"/>
      <c r="R27" s="502"/>
      <c r="S27" s="502"/>
    </row>
    <row r="28" spans="1:19" ht="20.25" customHeight="1" x14ac:dyDescent="0.4">
      <c r="C28" s="432" t="s">
        <v>319</v>
      </c>
      <c r="D28" s="432" t="s">
        <v>320</v>
      </c>
      <c r="E28" s="432" t="s">
        <v>238</v>
      </c>
      <c r="F28" s="432" t="s">
        <v>239</v>
      </c>
      <c r="G28" s="432" t="s">
        <v>240</v>
      </c>
      <c r="H28" s="432" t="s">
        <v>59</v>
      </c>
      <c r="I28" s="432" t="s">
        <v>60</v>
      </c>
      <c r="J28" s="432" t="s">
        <v>61</v>
      </c>
      <c r="K28" s="432" t="s">
        <v>62</v>
      </c>
      <c r="L28" s="432" t="s">
        <v>63</v>
      </c>
      <c r="M28" s="432" t="s">
        <v>64</v>
      </c>
      <c r="N28" s="432" t="s">
        <v>241</v>
      </c>
      <c r="O28" s="432" t="s">
        <v>230</v>
      </c>
      <c r="P28" s="432" t="s">
        <v>242</v>
      </c>
      <c r="Q28" s="432" t="s">
        <v>68</v>
      </c>
      <c r="R28" s="432" t="s">
        <v>69</v>
      </c>
      <c r="S28" s="432" t="s">
        <v>70</v>
      </c>
    </row>
    <row r="29" spans="1:19" x14ac:dyDescent="0.4">
      <c r="A29" s="433" t="s">
        <v>354</v>
      </c>
      <c r="B29" s="433" t="s">
        <v>355</v>
      </c>
      <c r="C29" s="434"/>
      <c r="D29" s="434"/>
      <c r="E29" s="434"/>
      <c r="F29" s="434"/>
      <c r="G29" s="434"/>
      <c r="H29" s="434"/>
      <c r="I29" s="434"/>
      <c r="J29" s="434"/>
      <c r="K29" s="434"/>
      <c r="L29" s="423"/>
      <c r="M29" s="423"/>
      <c r="N29" s="423"/>
      <c r="O29" s="423"/>
      <c r="P29" s="423"/>
      <c r="Q29" s="423"/>
      <c r="R29" s="423"/>
      <c r="S29" s="423"/>
    </row>
    <row r="30" spans="1:19" x14ac:dyDescent="0.4">
      <c r="A30" s="341" t="s">
        <v>356</v>
      </c>
      <c r="B30" s="341" t="s">
        <v>357</v>
      </c>
      <c r="C30" s="434"/>
      <c r="D30" s="434"/>
      <c r="E30" s="434"/>
      <c r="F30" s="434"/>
      <c r="G30" s="434"/>
      <c r="H30" s="434"/>
      <c r="I30" s="434"/>
      <c r="J30" s="434"/>
      <c r="K30" s="434"/>
      <c r="L30" s="423"/>
      <c r="M30" s="423"/>
      <c r="N30" s="423"/>
      <c r="O30" s="423"/>
      <c r="P30" s="423">
        <v>2283</v>
      </c>
      <c r="Q30" s="423">
        <v>4947</v>
      </c>
      <c r="R30" s="423">
        <v>5220</v>
      </c>
      <c r="S30" s="423">
        <v>7779</v>
      </c>
    </row>
    <row r="31" spans="1:19" x14ac:dyDescent="0.4">
      <c r="A31" s="460" t="s">
        <v>358</v>
      </c>
      <c r="B31" s="460" t="s">
        <v>192</v>
      </c>
      <c r="C31" s="503"/>
      <c r="D31" s="503"/>
      <c r="E31" s="503"/>
      <c r="F31" s="503"/>
      <c r="G31" s="503"/>
      <c r="H31" s="503"/>
      <c r="I31" s="503"/>
      <c r="J31" s="503"/>
      <c r="K31" s="503"/>
      <c r="L31" s="504"/>
      <c r="M31" s="504"/>
      <c r="N31" s="504"/>
      <c r="O31" s="504"/>
      <c r="P31" s="504">
        <v>8868</v>
      </c>
      <c r="Q31" s="504">
        <v>12015</v>
      </c>
      <c r="R31" s="504">
        <v>12793</v>
      </c>
      <c r="S31" s="504">
        <v>15964</v>
      </c>
    </row>
    <row r="32" spans="1:19" ht="39" x14ac:dyDescent="0.4">
      <c r="A32" s="436" t="s">
        <v>359</v>
      </c>
      <c r="B32" s="436" t="s">
        <v>360</v>
      </c>
      <c r="C32" s="439">
        <v>6538</v>
      </c>
      <c r="D32" s="439">
        <v>6266</v>
      </c>
      <c r="E32" s="439">
        <v>6794</v>
      </c>
      <c r="F32" s="439">
        <v>7218</v>
      </c>
      <c r="G32" s="439">
        <v>6629</v>
      </c>
      <c r="H32" s="439">
        <v>6958</v>
      </c>
      <c r="I32" s="439">
        <v>7298</v>
      </c>
      <c r="J32" s="439">
        <v>7558</v>
      </c>
      <c r="K32" s="439">
        <v>8396</v>
      </c>
      <c r="L32" s="437">
        <v>9234</v>
      </c>
      <c r="M32" s="437">
        <v>10830</v>
      </c>
      <c r="N32" s="437">
        <v>11441</v>
      </c>
      <c r="O32" s="437">
        <v>11615</v>
      </c>
      <c r="P32" s="437">
        <v>11151</v>
      </c>
      <c r="Q32" s="437">
        <v>16963</v>
      </c>
      <c r="R32" s="437">
        <v>18013</v>
      </c>
      <c r="S32" s="437">
        <v>23744</v>
      </c>
    </row>
    <row r="34" spans="1:19" ht="39" x14ac:dyDescent="0.4">
      <c r="A34" s="433" t="s">
        <v>361</v>
      </c>
      <c r="B34" s="433" t="s">
        <v>362</v>
      </c>
    </row>
    <row r="35" spans="1:19" x14ac:dyDescent="0.4">
      <c r="C35" s="432" t="s">
        <v>319</v>
      </c>
      <c r="D35" s="432" t="s">
        <v>320</v>
      </c>
      <c r="E35" s="432" t="s">
        <v>238</v>
      </c>
      <c r="F35" s="432" t="s">
        <v>239</v>
      </c>
      <c r="G35" s="432" t="s">
        <v>240</v>
      </c>
      <c r="H35" s="432" t="s">
        <v>59</v>
      </c>
      <c r="I35" s="432" t="s">
        <v>60</v>
      </c>
      <c r="J35" s="432" t="s">
        <v>61</v>
      </c>
      <c r="K35" s="432" t="s">
        <v>62</v>
      </c>
      <c r="L35" s="432" t="s">
        <v>63</v>
      </c>
      <c r="M35" s="432" t="s">
        <v>64</v>
      </c>
      <c r="N35" s="432" t="s">
        <v>241</v>
      </c>
      <c r="O35" s="432" t="s">
        <v>230</v>
      </c>
      <c r="P35" s="432" t="s">
        <v>242</v>
      </c>
      <c r="Q35" s="432" t="s">
        <v>68</v>
      </c>
      <c r="R35" s="432" t="s">
        <v>69</v>
      </c>
      <c r="S35" s="432" t="s">
        <v>70</v>
      </c>
    </row>
    <row r="36" spans="1:19" x14ac:dyDescent="0.4">
      <c r="A36" s="341" t="s">
        <v>363</v>
      </c>
      <c r="B36" s="341" t="s">
        <v>364</v>
      </c>
      <c r="C36" s="434">
        <v>7776</v>
      </c>
      <c r="D36" s="434">
        <v>9975</v>
      </c>
      <c r="E36" s="434">
        <v>9489</v>
      </c>
      <c r="F36" s="434">
        <v>9292</v>
      </c>
      <c r="G36" s="434">
        <v>11948</v>
      </c>
      <c r="H36" s="434">
        <v>10345</v>
      </c>
      <c r="I36" s="434">
        <v>13761</v>
      </c>
      <c r="J36" s="434">
        <v>14654</v>
      </c>
      <c r="K36" s="434">
        <v>13779</v>
      </c>
      <c r="L36" s="434">
        <v>16464</v>
      </c>
      <c r="M36" s="434">
        <v>13562</v>
      </c>
      <c r="N36" s="434">
        <v>12008</v>
      </c>
      <c r="O36" s="434">
        <v>13663</v>
      </c>
      <c r="P36" s="434">
        <v>13496</v>
      </c>
      <c r="Q36" s="434">
        <v>15145</v>
      </c>
      <c r="R36" s="434">
        <v>17621</v>
      </c>
      <c r="S36" s="434">
        <v>15182</v>
      </c>
    </row>
    <row r="37" spans="1:19" ht="39" x14ac:dyDescent="0.4">
      <c r="A37" s="341" t="s">
        <v>365</v>
      </c>
      <c r="B37" s="341" t="s">
        <v>366</v>
      </c>
      <c r="C37" s="434">
        <v>1465</v>
      </c>
      <c r="D37" s="434">
        <v>1307</v>
      </c>
      <c r="E37" s="434">
        <v>876</v>
      </c>
      <c r="F37" s="434">
        <v>593</v>
      </c>
      <c r="G37" s="434">
        <v>378</v>
      </c>
      <c r="H37" s="434">
        <v>171</v>
      </c>
      <c r="I37" s="434">
        <v>177</v>
      </c>
      <c r="J37" s="434">
        <v>175</v>
      </c>
      <c r="K37" s="434">
        <v>174</v>
      </c>
      <c r="L37" s="434">
        <v>159</v>
      </c>
      <c r="M37" s="434">
        <v>174</v>
      </c>
      <c r="N37" s="434">
        <v>149</v>
      </c>
      <c r="O37" s="434">
        <v>132</v>
      </c>
      <c r="P37" s="434">
        <v>156</v>
      </c>
      <c r="Q37" s="434">
        <v>174</v>
      </c>
      <c r="R37" s="434">
        <v>205</v>
      </c>
      <c r="S37" s="434">
        <v>233</v>
      </c>
    </row>
    <row r="38" spans="1:19" ht="39" x14ac:dyDescent="0.4">
      <c r="A38" s="341" t="s">
        <v>367</v>
      </c>
      <c r="B38" s="341" t="s">
        <v>368</v>
      </c>
      <c r="C38" s="429" t="s">
        <v>327</v>
      </c>
      <c r="D38" s="429" t="s">
        <v>327</v>
      </c>
      <c r="E38" s="429" t="s">
        <v>327</v>
      </c>
      <c r="F38" s="429" t="s">
        <v>327</v>
      </c>
      <c r="G38" s="429" t="s">
        <v>327</v>
      </c>
      <c r="H38" s="429" t="s">
        <v>327</v>
      </c>
      <c r="I38" s="429" t="s">
        <v>327</v>
      </c>
      <c r="J38" s="429" t="s">
        <v>327</v>
      </c>
      <c r="K38" s="429" t="s">
        <v>327</v>
      </c>
      <c r="L38" s="434">
        <v>8010</v>
      </c>
      <c r="M38" s="434">
        <v>10480</v>
      </c>
      <c r="N38" s="434">
        <v>12147</v>
      </c>
      <c r="O38" s="434">
        <v>19175</v>
      </c>
      <c r="P38" s="434">
        <v>20665</v>
      </c>
      <c r="Q38" s="434">
        <v>21818</v>
      </c>
      <c r="R38" s="434">
        <v>36247</v>
      </c>
      <c r="S38" s="434">
        <v>41177</v>
      </c>
    </row>
    <row r="39" spans="1:19" x14ac:dyDescent="0.4">
      <c r="A39" s="341" t="s">
        <v>369</v>
      </c>
      <c r="B39" s="341" t="s">
        <v>337</v>
      </c>
      <c r="C39" s="434">
        <v>11598</v>
      </c>
      <c r="D39" s="434">
        <v>10531</v>
      </c>
      <c r="E39" s="434">
        <v>9738</v>
      </c>
      <c r="F39" s="434">
        <v>8776</v>
      </c>
      <c r="G39" s="434">
        <v>7776</v>
      </c>
      <c r="H39" s="434">
        <v>9462</v>
      </c>
      <c r="I39" s="434">
        <v>5195</v>
      </c>
      <c r="J39" s="434">
        <v>6388</v>
      </c>
      <c r="K39" s="434">
        <v>4160</v>
      </c>
      <c r="L39" s="434">
        <v>11535</v>
      </c>
      <c r="M39" s="434">
        <v>12400</v>
      </c>
      <c r="N39" s="434">
        <v>13341</v>
      </c>
      <c r="O39" s="434">
        <v>11498</v>
      </c>
      <c r="P39" s="434">
        <v>12606</v>
      </c>
      <c r="Q39" s="434">
        <v>15692</v>
      </c>
      <c r="R39" s="434">
        <v>10946</v>
      </c>
      <c r="S39" s="434">
        <v>12247</v>
      </c>
    </row>
    <row r="40" spans="1:19" x14ac:dyDescent="0.4">
      <c r="A40" s="341" t="s">
        <v>370</v>
      </c>
      <c r="B40" s="341" t="s">
        <v>339</v>
      </c>
      <c r="C40" s="434">
        <v>5135</v>
      </c>
      <c r="D40" s="434">
        <v>4904</v>
      </c>
      <c r="E40" s="434">
        <v>4571</v>
      </c>
      <c r="F40" s="434">
        <v>4104</v>
      </c>
      <c r="G40" s="434">
        <v>3650</v>
      </c>
      <c r="H40" s="434">
        <v>3482</v>
      </c>
      <c r="I40" s="434">
        <v>3606</v>
      </c>
      <c r="J40" s="434">
        <v>3565</v>
      </c>
      <c r="K40" s="434">
        <v>7535</v>
      </c>
      <c r="L40" s="434">
        <v>5129</v>
      </c>
      <c r="M40" s="434">
        <v>6296</v>
      </c>
      <c r="N40" s="434">
        <v>5466</v>
      </c>
      <c r="O40" s="434">
        <v>3883</v>
      </c>
      <c r="P40" s="434">
        <v>4003</v>
      </c>
      <c r="Q40" s="434">
        <v>4941</v>
      </c>
      <c r="R40" s="434">
        <v>5498</v>
      </c>
      <c r="S40" s="434">
        <v>5623</v>
      </c>
    </row>
    <row r="41" spans="1:19" ht="39" x14ac:dyDescent="0.4">
      <c r="A41" s="341" t="s">
        <v>340</v>
      </c>
      <c r="B41" s="341" t="s">
        <v>371</v>
      </c>
      <c r="C41" s="429">
        <v>-190</v>
      </c>
      <c r="D41" s="429">
        <v>-275</v>
      </c>
      <c r="E41" s="429">
        <v>-180</v>
      </c>
      <c r="F41" s="429">
        <v>-602</v>
      </c>
      <c r="G41" s="429">
        <v>-366</v>
      </c>
      <c r="H41" s="429">
        <v>-449</v>
      </c>
      <c r="I41" s="429">
        <v>-454</v>
      </c>
      <c r="J41" s="429">
        <v>-368</v>
      </c>
      <c r="K41" s="429">
        <v>-523</v>
      </c>
      <c r="L41" s="335">
        <v>-344</v>
      </c>
      <c r="M41" s="335">
        <v>-341</v>
      </c>
      <c r="N41" s="335">
        <v>-352</v>
      </c>
      <c r="O41" s="335">
        <v>-348</v>
      </c>
      <c r="P41" s="335">
        <v>-345</v>
      </c>
      <c r="Q41" s="335">
        <v>-368</v>
      </c>
      <c r="R41" s="335">
        <v>-71</v>
      </c>
      <c r="S41" s="335">
        <v>-49</v>
      </c>
    </row>
    <row r="42" spans="1:19" ht="39" x14ac:dyDescent="0.4">
      <c r="A42" s="436" t="s">
        <v>372</v>
      </c>
      <c r="B42" s="436" t="s">
        <v>373</v>
      </c>
      <c r="C42" s="437">
        <v>25784</v>
      </c>
      <c r="D42" s="437">
        <v>26444</v>
      </c>
      <c r="E42" s="437">
        <v>24494</v>
      </c>
      <c r="F42" s="437">
        <v>22164</v>
      </c>
      <c r="G42" s="437">
        <v>23387</v>
      </c>
      <c r="H42" s="437">
        <v>23012</v>
      </c>
      <c r="I42" s="437">
        <v>22286</v>
      </c>
      <c r="J42" s="437">
        <v>24415</v>
      </c>
      <c r="K42" s="437">
        <v>25126</v>
      </c>
      <c r="L42" s="437">
        <v>40954</v>
      </c>
      <c r="M42" s="437">
        <v>42573</v>
      </c>
      <c r="N42" s="437">
        <v>42761</v>
      </c>
      <c r="O42" s="437">
        <v>48005</v>
      </c>
      <c r="P42" s="437">
        <v>50583</v>
      </c>
      <c r="Q42" s="437">
        <v>57403</v>
      </c>
      <c r="R42" s="437">
        <v>70447</v>
      </c>
      <c r="S42" s="437">
        <v>74416</v>
      </c>
    </row>
    <row r="43" spans="1:19" ht="39" x14ac:dyDescent="0.4">
      <c r="A43" s="436" t="s">
        <v>374</v>
      </c>
      <c r="B43" s="436" t="s">
        <v>375</v>
      </c>
      <c r="C43" s="437">
        <v>99931</v>
      </c>
      <c r="D43" s="437">
        <v>100325</v>
      </c>
      <c r="E43" s="437">
        <v>96933</v>
      </c>
      <c r="F43" s="437">
        <v>94596</v>
      </c>
      <c r="G43" s="437">
        <v>96183</v>
      </c>
      <c r="H43" s="437">
        <v>99376</v>
      </c>
      <c r="I43" s="437">
        <v>105015</v>
      </c>
      <c r="J43" s="437">
        <v>108131</v>
      </c>
      <c r="K43" s="437">
        <v>112273</v>
      </c>
      <c r="L43" s="437">
        <v>134325</v>
      </c>
      <c r="M43" s="437">
        <v>146284</v>
      </c>
      <c r="N43" s="437">
        <v>151977</v>
      </c>
      <c r="O43" s="437">
        <v>162013</v>
      </c>
      <c r="P43" s="437">
        <v>166164</v>
      </c>
      <c r="Q43" s="437">
        <v>187360</v>
      </c>
      <c r="R43" s="437">
        <v>207025</v>
      </c>
      <c r="S43" s="437">
        <v>217719</v>
      </c>
    </row>
    <row r="44" spans="1:19" x14ac:dyDescent="0.4">
      <c r="A44" s="436" t="s">
        <v>376</v>
      </c>
      <c r="B44" s="436" t="s">
        <v>377</v>
      </c>
      <c r="C44" s="437">
        <v>281155</v>
      </c>
      <c r="D44" s="437">
        <v>284104</v>
      </c>
      <c r="E44" s="437">
        <v>284843</v>
      </c>
      <c r="F44" s="437">
        <v>290840</v>
      </c>
      <c r="G44" s="437">
        <v>300259</v>
      </c>
      <c r="H44" s="437">
        <v>340715</v>
      </c>
      <c r="I44" s="437">
        <v>339832</v>
      </c>
      <c r="J44" s="437">
        <v>349798</v>
      </c>
      <c r="K44" s="437">
        <v>375354</v>
      </c>
      <c r="L44" s="437">
        <v>418548</v>
      </c>
      <c r="M44" s="437">
        <v>437190</v>
      </c>
      <c r="N44" s="437">
        <v>437618</v>
      </c>
      <c r="O44" s="437">
        <v>497459</v>
      </c>
      <c r="P44" s="437">
        <v>560528</v>
      </c>
      <c r="Q44" s="437">
        <v>618869</v>
      </c>
      <c r="R44" s="437">
        <v>673962</v>
      </c>
      <c r="S44" s="437">
        <v>672177</v>
      </c>
    </row>
  </sheetData>
  <phoneticPr fontId="3"/>
  <pageMargins left="0.7" right="0.7" top="0.75" bottom="0.75" header="0.3" footer="0.3"/>
  <pageSetup paperSize="9" scale="46"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C881B7-CFAF-454D-AA9F-4503E8502263}">
  <sheetPr>
    <pageSetUpPr fitToPage="1"/>
  </sheetPr>
  <dimension ref="A1:S52"/>
  <sheetViews>
    <sheetView zoomScale="80" zoomScaleNormal="80" workbookViewId="0">
      <pane xSplit="1" topLeftCell="B1" activePane="topRight" state="frozen"/>
      <selection pane="topRight" activeCell="T2" sqref="T2"/>
    </sheetView>
  </sheetViews>
  <sheetFormatPr defaultColWidth="8.875" defaultRowHeight="19.5" x14ac:dyDescent="0.4"/>
  <cols>
    <col min="1" max="2" width="26" style="341" customWidth="1"/>
    <col min="3" max="19" width="12.625" style="333" customWidth="1"/>
    <col min="20" max="16384" width="8.875" style="333"/>
  </cols>
  <sheetData>
    <row r="1" spans="1:19" x14ac:dyDescent="0.4">
      <c r="A1" s="433" t="s">
        <v>378</v>
      </c>
      <c r="B1" s="433" t="s">
        <v>379</v>
      </c>
    </row>
    <row r="2" spans="1:19" x14ac:dyDescent="0.4">
      <c r="A2" s="433"/>
      <c r="B2" s="433"/>
      <c r="M2" s="335"/>
      <c r="N2" s="333" t="s">
        <v>140</v>
      </c>
    </row>
    <row r="3" spans="1:19" x14ac:dyDescent="0.4">
      <c r="A3" s="334"/>
      <c r="B3" s="334"/>
      <c r="C3" s="432" t="s">
        <v>236</v>
      </c>
      <c r="D3" s="432" t="s">
        <v>237</v>
      </c>
      <c r="E3" s="432" t="s">
        <v>238</v>
      </c>
      <c r="F3" s="432" t="s">
        <v>239</v>
      </c>
      <c r="G3" s="432" t="s">
        <v>240</v>
      </c>
      <c r="H3" s="432" t="s">
        <v>59</v>
      </c>
      <c r="I3" s="432" t="s">
        <v>60</v>
      </c>
      <c r="J3" s="432" t="s">
        <v>61</v>
      </c>
      <c r="K3" s="432" t="s">
        <v>62</v>
      </c>
      <c r="L3" s="432" t="s">
        <v>63</v>
      </c>
      <c r="M3" s="432" t="s">
        <v>64</v>
      </c>
      <c r="N3" s="432" t="s">
        <v>241</v>
      </c>
      <c r="O3" s="432" t="s">
        <v>230</v>
      </c>
      <c r="P3" s="432" t="s">
        <v>242</v>
      </c>
      <c r="Q3" s="432" t="s">
        <v>68</v>
      </c>
      <c r="R3" s="432" t="s">
        <v>69</v>
      </c>
      <c r="S3" s="432" t="s">
        <v>70</v>
      </c>
    </row>
    <row r="4" spans="1:19" x14ac:dyDescent="0.4">
      <c r="A4" s="431" t="s">
        <v>380</v>
      </c>
      <c r="B4" s="431" t="s">
        <v>381</v>
      </c>
      <c r="C4" s="429"/>
      <c r="D4" s="429"/>
      <c r="E4" s="429"/>
      <c r="F4" s="429"/>
      <c r="G4" s="429"/>
      <c r="H4" s="429"/>
      <c r="I4" s="429"/>
      <c r="J4" s="429"/>
      <c r="K4" s="429"/>
      <c r="L4" s="423"/>
      <c r="M4" s="423"/>
      <c r="N4" s="423"/>
      <c r="O4" s="423"/>
      <c r="P4" s="423"/>
      <c r="Q4" s="423"/>
      <c r="R4" s="423"/>
      <c r="S4" s="423"/>
    </row>
    <row r="5" spans="1:19" ht="39" x14ac:dyDescent="0.4">
      <c r="A5" s="341" t="s">
        <v>382</v>
      </c>
      <c r="B5" s="341" t="s">
        <v>383</v>
      </c>
      <c r="C5" s="429">
        <v>45754</v>
      </c>
      <c r="D5" s="429">
        <v>44820</v>
      </c>
      <c r="E5" s="423">
        <v>48278</v>
      </c>
      <c r="F5" s="423">
        <v>50045</v>
      </c>
      <c r="G5" s="423">
        <v>48651</v>
      </c>
      <c r="H5" s="423">
        <v>51662</v>
      </c>
      <c r="I5" s="423">
        <v>51596</v>
      </c>
      <c r="J5" s="423">
        <v>52422</v>
      </c>
      <c r="K5" s="423">
        <v>57263</v>
      </c>
      <c r="L5" s="423">
        <v>66589</v>
      </c>
      <c r="M5" s="423">
        <v>66610</v>
      </c>
      <c r="N5" s="423">
        <v>60189</v>
      </c>
      <c r="O5" s="423">
        <v>61424</v>
      </c>
      <c r="P5" s="423">
        <v>66538</v>
      </c>
      <c r="Q5" s="423">
        <v>66713</v>
      </c>
      <c r="R5" s="423">
        <v>52400</v>
      </c>
      <c r="S5" s="423">
        <v>47634</v>
      </c>
    </row>
    <row r="6" spans="1:19" x14ac:dyDescent="0.4">
      <c r="A6" s="341" t="s">
        <v>384</v>
      </c>
      <c r="B6" s="341" t="s">
        <v>385</v>
      </c>
      <c r="C6" s="429">
        <v>12520</v>
      </c>
      <c r="D6" s="429">
        <v>14650</v>
      </c>
      <c r="E6" s="423">
        <v>9754</v>
      </c>
      <c r="F6" s="423">
        <v>7519</v>
      </c>
      <c r="G6" s="423">
        <v>18876</v>
      </c>
      <c r="H6" s="423">
        <v>37055</v>
      </c>
      <c r="I6" s="423">
        <v>8738</v>
      </c>
      <c r="J6" s="423">
        <v>3056</v>
      </c>
      <c r="K6" s="423">
        <v>2963</v>
      </c>
      <c r="L6" s="423">
        <v>3135</v>
      </c>
      <c r="M6" s="423">
        <v>2290</v>
      </c>
      <c r="N6" s="423">
        <v>2081</v>
      </c>
      <c r="O6" s="423">
        <v>1462</v>
      </c>
      <c r="P6" s="423">
        <v>1504</v>
      </c>
      <c r="Q6" s="423">
        <v>1400</v>
      </c>
      <c r="R6" s="423">
        <v>1552</v>
      </c>
      <c r="S6" s="423">
        <v>1368</v>
      </c>
    </row>
    <row r="7" spans="1:19" x14ac:dyDescent="0.4">
      <c r="A7" s="341" t="s">
        <v>386</v>
      </c>
      <c r="B7" s="341" t="s">
        <v>387</v>
      </c>
      <c r="C7" s="429" t="s">
        <v>327</v>
      </c>
      <c r="D7" s="429" t="s">
        <v>327</v>
      </c>
      <c r="E7" s="429" t="s">
        <v>327</v>
      </c>
      <c r="F7" s="429" t="s">
        <v>327</v>
      </c>
      <c r="G7" s="429" t="s">
        <v>327</v>
      </c>
      <c r="H7" s="429">
        <v>16000</v>
      </c>
      <c r="I7" s="429" t="s">
        <v>327</v>
      </c>
      <c r="J7" s="429" t="s">
        <v>327</v>
      </c>
      <c r="K7" s="434" t="s">
        <v>327</v>
      </c>
      <c r="L7" s="434" t="s">
        <v>327</v>
      </c>
      <c r="M7" s="434" t="s">
        <v>327</v>
      </c>
      <c r="N7" s="434" t="s">
        <v>327</v>
      </c>
      <c r="O7" s="434" t="s">
        <v>327</v>
      </c>
      <c r="P7" s="434" t="s">
        <v>328</v>
      </c>
      <c r="Q7" s="434" t="s">
        <v>328</v>
      </c>
      <c r="R7" s="434" t="s">
        <v>328</v>
      </c>
      <c r="S7" s="434" t="s">
        <v>328</v>
      </c>
    </row>
    <row r="8" spans="1:19" ht="39" x14ac:dyDescent="0.4">
      <c r="A8" s="341" t="s">
        <v>388</v>
      </c>
      <c r="B8" s="341" t="s">
        <v>389</v>
      </c>
      <c r="C8" s="429">
        <v>10000</v>
      </c>
      <c r="D8" s="429" t="s">
        <v>327</v>
      </c>
      <c r="E8" s="429" t="s">
        <v>327</v>
      </c>
      <c r="F8" s="429">
        <v>10000</v>
      </c>
      <c r="G8" s="429" t="s">
        <v>327</v>
      </c>
      <c r="H8" s="429" t="s">
        <v>327</v>
      </c>
      <c r="I8" s="429" t="s">
        <v>327</v>
      </c>
      <c r="J8" s="429" t="s">
        <v>327</v>
      </c>
      <c r="K8" s="429" t="s">
        <v>327</v>
      </c>
      <c r="L8" s="429" t="s">
        <v>327</v>
      </c>
      <c r="M8" s="429">
        <v>15000</v>
      </c>
      <c r="N8" s="434" t="s">
        <v>327</v>
      </c>
      <c r="O8" s="434" t="s">
        <v>327</v>
      </c>
      <c r="P8" s="434" t="s">
        <v>328</v>
      </c>
      <c r="Q8" s="434" t="s">
        <v>328</v>
      </c>
      <c r="R8" s="434" t="s">
        <v>328</v>
      </c>
      <c r="S8" s="434" t="s">
        <v>328</v>
      </c>
    </row>
    <row r="9" spans="1:19" x14ac:dyDescent="0.4">
      <c r="A9" s="341" t="s">
        <v>390</v>
      </c>
      <c r="B9" s="341" t="s">
        <v>391</v>
      </c>
      <c r="C9" s="440">
        <v>1039</v>
      </c>
      <c r="D9" s="440">
        <v>793</v>
      </c>
      <c r="E9" s="423">
        <v>637</v>
      </c>
      <c r="F9" s="423">
        <v>619</v>
      </c>
      <c r="G9" s="423">
        <v>712</v>
      </c>
      <c r="H9" s="423">
        <v>842</v>
      </c>
      <c r="I9" s="423">
        <v>897</v>
      </c>
      <c r="J9" s="423">
        <v>940</v>
      </c>
      <c r="K9" s="423">
        <v>1007</v>
      </c>
      <c r="L9" s="423">
        <v>1060</v>
      </c>
      <c r="M9" s="423">
        <v>1160</v>
      </c>
      <c r="N9" s="423">
        <v>1995</v>
      </c>
      <c r="O9" s="423">
        <v>3568</v>
      </c>
      <c r="P9" s="423">
        <v>3458</v>
      </c>
      <c r="Q9" s="423">
        <v>3237</v>
      </c>
      <c r="R9" s="423">
        <v>3478</v>
      </c>
      <c r="S9" s="423">
        <v>3535</v>
      </c>
    </row>
    <row r="10" spans="1:19" x14ac:dyDescent="0.4">
      <c r="A10" s="341" t="s">
        <v>392</v>
      </c>
      <c r="B10" s="341" t="s">
        <v>393</v>
      </c>
      <c r="C10" s="429">
        <v>9442</v>
      </c>
      <c r="D10" s="434">
        <v>9296</v>
      </c>
      <c r="E10" s="434">
        <v>8541</v>
      </c>
      <c r="F10" s="434">
        <v>9268</v>
      </c>
      <c r="G10" s="434">
        <v>9025</v>
      </c>
      <c r="H10" s="434">
        <v>12074</v>
      </c>
      <c r="I10" s="434">
        <v>12034</v>
      </c>
      <c r="J10" s="434">
        <v>11523</v>
      </c>
      <c r="K10" s="434">
        <v>11363</v>
      </c>
      <c r="L10" s="434">
        <v>16244</v>
      </c>
      <c r="M10" s="434">
        <v>15487</v>
      </c>
      <c r="N10" s="434">
        <v>13945</v>
      </c>
      <c r="O10" s="434">
        <v>12960</v>
      </c>
      <c r="P10" s="434">
        <v>13760</v>
      </c>
      <c r="Q10" s="434">
        <v>15928</v>
      </c>
      <c r="R10" s="434">
        <v>17100</v>
      </c>
      <c r="S10" s="434">
        <v>16277</v>
      </c>
    </row>
    <row r="11" spans="1:19" ht="39" x14ac:dyDescent="0.4">
      <c r="A11" s="341" t="s">
        <v>394</v>
      </c>
      <c r="B11" s="341" t="s">
        <v>395</v>
      </c>
      <c r="C11" s="434">
        <v>2239</v>
      </c>
      <c r="D11" s="434">
        <v>1405</v>
      </c>
      <c r="E11" s="434">
        <v>2990</v>
      </c>
      <c r="F11" s="434">
        <v>2917</v>
      </c>
      <c r="G11" s="434">
        <v>1524</v>
      </c>
      <c r="H11" s="434">
        <v>1715</v>
      </c>
      <c r="I11" s="434">
        <v>5056</v>
      </c>
      <c r="J11" s="434">
        <v>4997</v>
      </c>
      <c r="K11" s="434">
        <v>4870</v>
      </c>
      <c r="L11" s="434">
        <v>7460</v>
      </c>
      <c r="M11" s="434">
        <v>3740</v>
      </c>
      <c r="N11" s="434">
        <v>4844</v>
      </c>
      <c r="O11" s="434">
        <v>7645</v>
      </c>
      <c r="P11" s="434">
        <v>10944</v>
      </c>
      <c r="Q11" s="434">
        <v>10320</v>
      </c>
      <c r="R11" s="434">
        <v>8008</v>
      </c>
      <c r="S11" s="434">
        <v>8875</v>
      </c>
    </row>
    <row r="12" spans="1:19" x14ac:dyDescent="0.4">
      <c r="A12" s="341" t="s">
        <v>396</v>
      </c>
      <c r="B12" s="341" t="s">
        <v>397</v>
      </c>
      <c r="C12" s="434"/>
      <c r="D12" s="434"/>
      <c r="E12" s="429" t="s">
        <v>327</v>
      </c>
      <c r="F12" s="429" t="s">
        <v>327</v>
      </c>
      <c r="G12" s="429" t="s">
        <v>327</v>
      </c>
      <c r="H12" s="429" t="s">
        <v>327</v>
      </c>
      <c r="I12" s="429" t="s">
        <v>327</v>
      </c>
      <c r="J12" s="429" t="s">
        <v>327</v>
      </c>
      <c r="K12" s="429" t="s">
        <v>327</v>
      </c>
      <c r="L12" s="429" t="s">
        <v>327</v>
      </c>
      <c r="M12" s="429" t="s">
        <v>327</v>
      </c>
      <c r="N12" s="429" t="s">
        <v>327</v>
      </c>
      <c r="O12" s="434">
        <v>35696</v>
      </c>
      <c r="P12" s="434">
        <v>40347</v>
      </c>
      <c r="Q12" s="434">
        <v>50158</v>
      </c>
      <c r="R12" s="434">
        <v>50221</v>
      </c>
      <c r="S12" s="434">
        <v>46206</v>
      </c>
    </row>
    <row r="13" spans="1:19" ht="39" x14ac:dyDescent="0.4">
      <c r="A13" s="341" t="s">
        <v>398</v>
      </c>
      <c r="B13" s="341" t="s">
        <v>399</v>
      </c>
      <c r="C13" s="423">
        <v>5186</v>
      </c>
      <c r="D13" s="423">
        <v>5451</v>
      </c>
      <c r="E13" s="423">
        <v>5884</v>
      </c>
      <c r="F13" s="423">
        <v>5980</v>
      </c>
      <c r="G13" s="423">
        <v>5531</v>
      </c>
      <c r="H13" s="423">
        <v>6770</v>
      </c>
      <c r="I13" s="423">
        <v>7268</v>
      </c>
      <c r="J13" s="423">
        <v>8093</v>
      </c>
      <c r="K13" s="423">
        <v>8188</v>
      </c>
      <c r="L13" s="423">
        <v>8735</v>
      </c>
      <c r="M13" s="423">
        <v>9095</v>
      </c>
      <c r="N13" s="423">
        <v>9429</v>
      </c>
      <c r="O13" s="423">
        <v>11430</v>
      </c>
      <c r="P13" s="423">
        <v>11657</v>
      </c>
      <c r="Q13" s="423">
        <v>13627</v>
      </c>
      <c r="R13" s="423">
        <v>13577</v>
      </c>
      <c r="S13" s="423">
        <v>14044</v>
      </c>
    </row>
    <row r="14" spans="1:19" ht="39" x14ac:dyDescent="0.4">
      <c r="A14" s="341" t="s">
        <v>400</v>
      </c>
      <c r="B14" s="341" t="s">
        <v>401</v>
      </c>
      <c r="C14" s="333">
        <v>309</v>
      </c>
      <c r="D14" s="333">
        <v>182</v>
      </c>
      <c r="E14" s="333">
        <v>193</v>
      </c>
      <c r="F14" s="333">
        <v>204</v>
      </c>
      <c r="G14" s="333">
        <v>188</v>
      </c>
      <c r="H14" s="333">
        <v>265</v>
      </c>
      <c r="I14" s="333">
        <v>306</v>
      </c>
      <c r="J14" s="333">
        <v>284</v>
      </c>
      <c r="K14" s="333">
        <v>275</v>
      </c>
      <c r="L14" s="333">
        <v>259</v>
      </c>
      <c r="M14" s="333">
        <v>281</v>
      </c>
      <c r="N14" s="333">
        <v>268</v>
      </c>
      <c r="O14" s="333">
        <v>292</v>
      </c>
      <c r="P14" s="434">
        <v>355</v>
      </c>
      <c r="Q14" s="434">
        <v>366</v>
      </c>
      <c r="R14" s="434">
        <v>435</v>
      </c>
      <c r="S14" s="434">
        <v>378</v>
      </c>
    </row>
    <row r="15" spans="1:19" ht="39" x14ac:dyDescent="0.4">
      <c r="A15" s="341" t="s">
        <v>402</v>
      </c>
      <c r="B15" s="341" t="s">
        <v>403</v>
      </c>
      <c r="E15" s="429" t="s">
        <v>327</v>
      </c>
      <c r="F15" s="429" t="s">
        <v>327</v>
      </c>
      <c r="G15" s="429" t="s">
        <v>327</v>
      </c>
      <c r="H15" s="429" t="s">
        <v>327</v>
      </c>
      <c r="I15" s="429" t="s">
        <v>327</v>
      </c>
      <c r="J15" s="429" t="s">
        <v>327</v>
      </c>
      <c r="K15" s="429" t="s">
        <v>327</v>
      </c>
      <c r="L15" s="429" t="s">
        <v>327</v>
      </c>
      <c r="M15" s="429" t="s">
        <v>327</v>
      </c>
      <c r="N15" s="429" t="s">
        <v>327</v>
      </c>
      <c r="O15" s="434">
        <v>126</v>
      </c>
      <c r="P15" s="434">
        <v>10</v>
      </c>
      <c r="Q15" s="429" t="s">
        <v>327</v>
      </c>
      <c r="R15" s="429" t="s">
        <v>327</v>
      </c>
      <c r="S15" s="429" t="s">
        <v>327</v>
      </c>
    </row>
    <row r="16" spans="1:19" ht="39" x14ac:dyDescent="0.4">
      <c r="A16" s="341" t="s">
        <v>404</v>
      </c>
      <c r="B16" s="341" t="s">
        <v>405</v>
      </c>
      <c r="C16" s="435" t="s">
        <v>327</v>
      </c>
      <c r="D16" s="435" t="s">
        <v>327</v>
      </c>
      <c r="E16" s="435" t="s">
        <v>327</v>
      </c>
      <c r="F16" s="435" t="s">
        <v>327</v>
      </c>
      <c r="G16" s="435" t="s">
        <v>327</v>
      </c>
      <c r="H16" s="435" t="s">
        <v>327</v>
      </c>
      <c r="I16" s="435" t="s">
        <v>327</v>
      </c>
      <c r="J16" s="435" t="s">
        <v>327</v>
      </c>
      <c r="K16" s="435" t="s">
        <v>327</v>
      </c>
      <c r="L16" s="435" t="s">
        <v>327</v>
      </c>
      <c r="M16" s="435" t="s">
        <v>327</v>
      </c>
      <c r="N16" s="333">
        <v>162</v>
      </c>
      <c r="O16" s="435" t="s">
        <v>327</v>
      </c>
      <c r="P16" s="435">
        <v>38</v>
      </c>
      <c r="Q16" s="435">
        <v>115</v>
      </c>
      <c r="R16" s="429" t="s">
        <v>327</v>
      </c>
      <c r="S16" s="429">
        <v>35</v>
      </c>
    </row>
    <row r="17" spans="1:19" ht="36.6" customHeight="1" x14ac:dyDescent="0.4">
      <c r="A17" s="341" t="s">
        <v>406</v>
      </c>
      <c r="B17" s="341" t="s">
        <v>407</v>
      </c>
      <c r="C17" s="435" t="s">
        <v>327</v>
      </c>
      <c r="D17" s="435" t="s">
        <v>327</v>
      </c>
      <c r="E17" s="435" t="s">
        <v>327</v>
      </c>
      <c r="F17" s="435" t="s">
        <v>327</v>
      </c>
      <c r="G17" s="435" t="s">
        <v>327</v>
      </c>
      <c r="H17" s="435" t="s">
        <v>327</v>
      </c>
      <c r="I17" s="435" t="s">
        <v>327</v>
      </c>
      <c r="J17" s="435" t="s">
        <v>327</v>
      </c>
      <c r="K17" s="435" t="s">
        <v>327</v>
      </c>
      <c r="L17" s="435" t="s">
        <v>327</v>
      </c>
      <c r="M17" s="435" t="s">
        <v>327</v>
      </c>
      <c r="N17" s="435" t="s">
        <v>327</v>
      </c>
      <c r="O17" s="435" t="s">
        <v>327</v>
      </c>
      <c r="P17" s="435" t="s">
        <v>327</v>
      </c>
      <c r="Q17" s="435" t="s">
        <v>327</v>
      </c>
      <c r="R17" s="435" t="s">
        <v>327</v>
      </c>
      <c r="S17" s="429">
        <v>1243</v>
      </c>
    </row>
    <row r="18" spans="1:19" ht="39" x14ac:dyDescent="0.4">
      <c r="A18" s="341" t="s">
        <v>408</v>
      </c>
      <c r="B18" s="341" t="s">
        <v>409</v>
      </c>
      <c r="C18" s="435" t="s">
        <v>327</v>
      </c>
      <c r="D18" s="435" t="s">
        <v>327</v>
      </c>
      <c r="E18" s="435" t="s">
        <v>327</v>
      </c>
      <c r="F18" s="435" t="s">
        <v>327</v>
      </c>
      <c r="G18" s="435" t="s">
        <v>327</v>
      </c>
      <c r="H18" s="435" t="s">
        <v>327</v>
      </c>
      <c r="I18" s="435" t="s">
        <v>327</v>
      </c>
      <c r="J18" s="435">
        <v>374</v>
      </c>
      <c r="K18" s="435">
        <v>484</v>
      </c>
      <c r="L18" s="435">
        <v>94</v>
      </c>
      <c r="M18" s="435">
        <v>44</v>
      </c>
      <c r="N18" s="435">
        <v>20</v>
      </c>
      <c r="O18" s="435" t="s">
        <v>327</v>
      </c>
      <c r="P18" s="435" t="s">
        <v>328</v>
      </c>
      <c r="Q18" s="435" t="s">
        <v>328</v>
      </c>
      <c r="R18" s="429" t="s">
        <v>327</v>
      </c>
      <c r="S18" s="429" t="s">
        <v>327</v>
      </c>
    </row>
    <row r="19" spans="1:19" x14ac:dyDescent="0.4">
      <c r="A19" s="341" t="s">
        <v>338</v>
      </c>
      <c r="B19" s="341" t="s">
        <v>339</v>
      </c>
      <c r="C19" s="434">
        <v>9939</v>
      </c>
      <c r="D19" s="434">
        <v>8796</v>
      </c>
      <c r="E19" s="434">
        <v>8453</v>
      </c>
      <c r="F19" s="434">
        <v>9449</v>
      </c>
      <c r="G19" s="434">
        <v>9614</v>
      </c>
      <c r="H19" s="434">
        <v>12272</v>
      </c>
      <c r="I19" s="434">
        <v>14737</v>
      </c>
      <c r="J19" s="434">
        <v>15893</v>
      </c>
      <c r="K19" s="434">
        <v>17730</v>
      </c>
      <c r="L19" s="434">
        <v>18386</v>
      </c>
      <c r="M19" s="434">
        <v>19566</v>
      </c>
      <c r="N19" s="434">
        <v>22535</v>
      </c>
      <c r="O19" s="434">
        <v>9490</v>
      </c>
      <c r="P19" s="434">
        <v>10126</v>
      </c>
      <c r="Q19" s="434">
        <v>10519</v>
      </c>
      <c r="R19" s="434">
        <v>11735</v>
      </c>
      <c r="S19" s="434">
        <v>11689</v>
      </c>
    </row>
    <row r="20" spans="1:19" ht="39" x14ac:dyDescent="0.4">
      <c r="A20" s="436" t="s">
        <v>410</v>
      </c>
      <c r="B20" s="436" t="s">
        <v>411</v>
      </c>
      <c r="C20" s="439">
        <v>96429</v>
      </c>
      <c r="D20" s="439">
        <v>85397</v>
      </c>
      <c r="E20" s="439">
        <v>84733</v>
      </c>
      <c r="F20" s="439">
        <v>96004</v>
      </c>
      <c r="G20" s="439">
        <v>94124</v>
      </c>
      <c r="H20" s="439">
        <v>138659</v>
      </c>
      <c r="I20" s="439">
        <v>100635</v>
      </c>
      <c r="J20" s="439">
        <v>97587</v>
      </c>
      <c r="K20" s="439">
        <v>104147</v>
      </c>
      <c r="L20" s="439">
        <v>121965</v>
      </c>
      <c r="M20" s="439">
        <v>133278</v>
      </c>
      <c r="N20" s="439">
        <v>115474</v>
      </c>
      <c r="O20" s="439">
        <v>144096</v>
      </c>
      <c r="P20" s="439">
        <v>158743</v>
      </c>
      <c r="Q20" s="439">
        <v>172387</v>
      </c>
      <c r="R20" s="439">
        <v>158511</v>
      </c>
      <c r="S20" s="439">
        <v>151288</v>
      </c>
    </row>
    <row r="22" spans="1:19" ht="39" x14ac:dyDescent="0.4">
      <c r="A22" s="431" t="s">
        <v>412</v>
      </c>
      <c r="B22" s="431" t="s">
        <v>413</v>
      </c>
    </row>
    <row r="23" spans="1:19" x14ac:dyDescent="0.4">
      <c r="A23" s="341" t="s">
        <v>414</v>
      </c>
      <c r="B23" s="341" t="s">
        <v>415</v>
      </c>
      <c r="C23" s="423">
        <v>10000</v>
      </c>
      <c r="D23" s="423">
        <v>10000</v>
      </c>
      <c r="E23" s="423">
        <v>10000</v>
      </c>
      <c r="F23" s="435" t="s">
        <v>327</v>
      </c>
      <c r="G23" s="435" t="s">
        <v>327</v>
      </c>
      <c r="H23" s="435" t="s">
        <v>327</v>
      </c>
      <c r="I23" s="423">
        <v>15000</v>
      </c>
      <c r="J23" s="423">
        <v>15000</v>
      </c>
      <c r="K23" s="423">
        <v>15000</v>
      </c>
      <c r="L23" s="423">
        <v>15000</v>
      </c>
      <c r="M23" s="435" t="s">
        <v>327</v>
      </c>
      <c r="N23" s="435" t="s">
        <v>327</v>
      </c>
      <c r="O23" s="435" t="s">
        <v>327</v>
      </c>
      <c r="P23" s="435" t="s">
        <v>328</v>
      </c>
      <c r="Q23" s="435" t="s">
        <v>328</v>
      </c>
      <c r="R23" s="435" t="s">
        <v>328</v>
      </c>
      <c r="S23" s="435" t="s">
        <v>328</v>
      </c>
    </row>
    <row r="24" spans="1:19" x14ac:dyDescent="0.4">
      <c r="A24" s="341" t="s">
        <v>416</v>
      </c>
      <c r="B24" s="341" t="s">
        <v>417</v>
      </c>
      <c r="C24" s="423">
        <v>2120</v>
      </c>
      <c r="D24" s="423">
        <v>12196</v>
      </c>
      <c r="E24" s="423">
        <v>10974</v>
      </c>
      <c r="F24" s="423">
        <v>11556</v>
      </c>
      <c r="G24" s="423">
        <v>11632</v>
      </c>
      <c r="H24" s="333">
        <v>805</v>
      </c>
      <c r="I24" s="333">
        <v>930</v>
      </c>
      <c r="J24" s="423">
        <v>1094</v>
      </c>
      <c r="K24" s="333">
        <v>648</v>
      </c>
      <c r="L24" s="333">
        <v>501</v>
      </c>
      <c r="M24" s="333">
        <v>247</v>
      </c>
      <c r="N24" s="333">
        <v>30</v>
      </c>
      <c r="O24" s="333">
        <v>281</v>
      </c>
      <c r="P24" s="333">
        <v>205</v>
      </c>
      <c r="Q24" s="333">
        <v>132</v>
      </c>
      <c r="R24" s="333">
        <v>66</v>
      </c>
      <c r="S24" s="333">
        <v>4</v>
      </c>
    </row>
    <row r="25" spans="1:19" x14ac:dyDescent="0.4">
      <c r="A25" s="341" t="s">
        <v>390</v>
      </c>
      <c r="B25" s="341" t="s">
        <v>391</v>
      </c>
      <c r="C25" s="423">
        <v>1328</v>
      </c>
      <c r="D25" s="333">
        <v>984</v>
      </c>
      <c r="E25" s="423">
        <v>1017</v>
      </c>
      <c r="F25" s="423">
        <v>1127</v>
      </c>
      <c r="G25" s="423">
        <v>1392</v>
      </c>
      <c r="H25" s="423">
        <v>1688</v>
      </c>
      <c r="I25" s="423">
        <v>1698</v>
      </c>
      <c r="J25" s="423">
        <v>1451</v>
      </c>
      <c r="K25" s="423">
        <v>1758</v>
      </c>
      <c r="L25" s="423">
        <v>1986</v>
      </c>
      <c r="M25" s="423">
        <v>2328</v>
      </c>
      <c r="N25" s="423">
        <v>3522</v>
      </c>
      <c r="O25" s="423">
        <v>4945</v>
      </c>
      <c r="P25" s="423">
        <v>6422</v>
      </c>
      <c r="Q25" s="423">
        <v>6499</v>
      </c>
      <c r="R25" s="423">
        <v>6818</v>
      </c>
      <c r="S25" s="423">
        <v>6840</v>
      </c>
    </row>
    <row r="26" spans="1:19" ht="39" x14ac:dyDescent="0.4">
      <c r="A26" s="341" t="s">
        <v>418</v>
      </c>
      <c r="B26" s="341" t="s">
        <v>419</v>
      </c>
      <c r="C26" s="333">
        <v>264</v>
      </c>
      <c r="D26" s="333">
        <v>287</v>
      </c>
      <c r="E26" s="333">
        <v>302</v>
      </c>
      <c r="F26" s="333">
        <v>259</v>
      </c>
      <c r="G26" s="333">
        <v>277</v>
      </c>
      <c r="H26" s="333">
        <v>174</v>
      </c>
      <c r="I26" s="333">
        <v>187</v>
      </c>
      <c r="J26" s="333">
        <v>182</v>
      </c>
      <c r="K26" s="333">
        <v>184</v>
      </c>
      <c r="L26" s="333">
        <v>169</v>
      </c>
      <c r="M26" s="333">
        <v>137</v>
      </c>
      <c r="N26" s="333">
        <v>144</v>
      </c>
      <c r="O26" s="333">
        <v>132</v>
      </c>
      <c r="P26" s="333">
        <v>144</v>
      </c>
      <c r="Q26" s="333">
        <v>141</v>
      </c>
      <c r="R26" s="333">
        <v>161</v>
      </c>
      <c r="S26" s="333">
        <v>131</v>
      </c>
    </row>
    <row r="27" spans="1:19" ht="39" x14ac:dyDescent="0.4">
      <c r="A27" s="341" t="s">
        <v>420</v>
      </c>
      <c r="B27" s="341" t="s">
        <v>421</v>
      </c>
      <c r="C27" s="435" t="s">
        <v>327</v>
      </c>
      <c r="D27" s="435" t="s">
        <v>327</v>
      </c>
      <c r="E27" s="435" t="s">
        <v>327</v>
      </c>
      <c r="F27" s="435" t="s">
        <v>327</v>
      </c>
      <c r="G27" s="435" t="s">
        <v>327</v>
      </c>
      <c r="H27" s="423">
        <v>16699</v>
      </c>
      <c r="I27" s="423">
        <v>10563</v>
      </c>
      <c r="J27" s="423">
        <v>13682</v>
      </c>
      <c r="K27" s="423">
        <v>10708</v>
      </c>
      <c r="L27" s="423">
        <v>9732</v>
      </c>
      <c r="M27" s="423">
        <v>11938</v>
      </c>
      <c r="N27" s="423">
        <v>14433</v>
      </c>
      <c r="O27" s="423">
        <v>11342</v>
      </c>
      <c r="P27" s="423">
        <v>12994</v>
      </c>
      <c r="Q27" s="423">
        <v>14222</v>
      </c>
      <c r="R27" s="423">
        <v>14158</v>
      </c>
      <c r="S27" s="423">
        <v>13509</v>
      </c>
    </row>
    <row r="28" spans="1:19" ht="58.5" x14ac:dyDescent="0.4">
      <c r="A28" s="341" t="s">
        <v>422</v>
      </c>
      <c r="B28" s="341" t="s">
        <v>423</v>
      </c>
      <c r="C28" s="423">
        <v>16827</v>
      </c>
      <c r="D28" s="423">
        <v>15806</v>
      </c>
      <c r="E28" s="423">
        <v>15155</v>
      </c>
      <c r="F28" s="423">
        <v>14528</v>
      </c>
      <c r="G28" s="423">
        <v>13916</v>
      </c>
      <c r="H28" s="435" t="s">
        <v>327</v>
      </c>
      <c r="I28" s="435" t="s">
        <v>327</v>
      </c>
      <c r="J28" s="435" t="s">
        <v>327</v>
      </c>
      <c r="K28" s="435" t="s">
        <v>327</v>
      </c>
      <c r="L28" s="333">
        <v>82</v>
      </c>
      <c r="M28" s="333">
        <v>155</v>
      </c>
      <c r="N28" s="435" t="s">
        <v>327</v>
      </c>
      <c r="O28" s="435" t="s">
        <v>327</v>
      </c>
      <c r="P28" s="435" t="s">
        <v>328</v>
      </c>
      <c r="Q28" s="435" t="s">
        <v>328</v>
      </c>
      <c r="R28" s="435" t="s">
        <v>328</v>
      </c>
      <c r="S28" s="435" t="s">
        <v>328</v>
      </c>
    </row>
    <row r="29" spans="1:19" ht="39" x14ac:dyDescent="0.4">
      <c r="A29" s="341" t="s">
        <v>404</v>
      </c>
      <c r="B29" s="341" t="s">
        <v>405</v>
      </c>
      <c r="C29" s="423"/>
      <c r="D29" s="423"/>
      <c r="E29" s="429" t="s">
        <v>327</v>
      </c>
      <c r="F29" s="429" t="s">
        <v>327</v>
      </c>
      <c r="G29" s="429" t="s">
        <v>327</v>
      </c>
      <c r="H29" s="429" t="s">
        <v>327</v>
      </c>
      <c r="I29" s="429" t="s">
        <v>327</v>
      </c>
      <c r="J29" s="429" t="s">
        <v>327</v>
      </c>
      <c r="K29" s="429" t="s">
        <v>327</v>
      </c>
      <c r="L29" s="429" t="s">
        <v>327</v>
      </c>
      <c r="M29" s="429" t="s">
        <v>327</v>
      </c>
      <c r="N29" s="429" t="s">
        <v>327</v>
      </c>
      <c r="O29" s="434">
        <v>89</v>
      </c>
      <c r="P29" s="434">
        <v>92</v>
      </c>
      <c r="Q29" s="435" t="s">
        <v>327</v>
      </c>
      <c r="R29" s="435">
        <v>35</v>
      </c>
      <c r="S29" s="435">
        <v>70</v>
      </c>
    </row>
    <row r="30" spans="1:19" x14ac:dyDescent="0.4">
      <c r="A30" s="341" t="s">
        <v>338</v>
      </c>
      <c r="B30" s="341" t="s">
        <v>339</v>
      </c>
      <c r="C30" s="423">
        <v>6879</v>
      </c>
      <c r="D30" s="423">
        <v>6292</v>
      </c>
      <c r="E30" s="423">
        <v>6006</v>
      </c>
      <c r="F30" s="423">
        <v>5795</v>
      </c>
      <c r="G30" s="423">
        <v>5487</v>
      </c>
      <c r="H30" s="333">
        <v>693</v>
      </c>
      <c r="I30" s="333">
        <v>800</v>
      </c>
      <c r="J30" s="333">
        <v>828</v>
      </c>
      <c r="K30" s="423">
        <v>1277</v>
      </c>
      <c r="L30" s="423">
        <v>1049</v>
      </c>
      <c r="M30" s="423">
        <v>1163</v>
      </c>
      <c r="N30" s="423">
        <v>1237</v>
      </c>
      <c r="O30" s="423">
        <v>1066</v>
      </c>
      <c r="P30" s="423">
        <v>759</v>
      </c>
      <c r="Q30" s="423">
        <v>1986</v>
      </c>
      <c r="R30" s="423">
        <v>1874</v>
      </c>
      <c r="S30" s="423">
        <v>2263</v>
      </c>
    </row>
    <row r="31" spans="1:19" ht="39" x14ac:dyDescent="0.4">
      <c r="A31" s="436" t="s">
        <v>424</v>
      </c>
      <c r="B31" s="436" t="s">
        <v>425</v>
      </c>
      <c r="C31" s="437">
        <v>37419</v>
      </c>
      <c r="D31" s="437">
        <v>45567</v>
      </c>
      <c r="E31" s="437">
        <v>43456</v>
      </c>
      <c r="F31" s="437">
        <v>33266</v>
      </c>
      <c r="G31" s="437">
        <v>32706</v>
      </c>
      <c r="H31" s="437">
        <v>20061</v>
      </c>
      <c r="I31" s="437">
        <v>29179</v>
      </c>
      <c r="J31" s="437">
        <v>32239</v>
      </c>
      <c r="K31" s="437">
        <v>29577</v>
      </c>
      <c r="L31" s="437">
        <v>28522</v>
      </c>
      <c r="M31" s="437">
        <v>15971</v>
      </c>
      <c r="N31" s="437">
        <v>19368</v>
      </c>
      <c r="O31" s="437">
        <v>17857</v>
      </c>
      <c r="P31" s="437">
        <v>20620</v>
      </c>
      <c r="Q31" s="437">
        <v>22982</v>
      </c>
      <c r="R31" s="437">
        <v>23115</v>
      </c>
      <c r="S31" s="437">
        <v>22821</v>
      </c>
    </row>
    <row r="32" spans="1:19" x14ac:dyDescent="0.4">
      <c r="A32" s="436" t="s">
        <v>426</v>
      </c>
      <c r="B32" s="436" t="s">
        <v>427</v>
      </c>
      <c r="C32" s="437">
        <v>133849</v>
      </c>
      <c r="D32" s="437">
        <v>130964</v>
      </c>
      <c r="E32" s="437">
        <v>128190</v>
      </c>
      <c r="F32" s="437">
        <v>129271</v>
      </c>
      <c r="G32" s="437">
        <v>126830</v>
      </c>
      <c r="H32" s="437">
        <v>158720</v>
      </c>
      <c r="I32" s="437">
        <v>129815</v>
      </c>
      <c r="J32" s="437">
        <v>129827</v>
      </c>
      <c r="K32" s="437">
        <v>133725</v>
      </c>
      <c r="L32" s="437">
        <v>150488</v>
      </c>
      <c r="M32" s="437">
        <v>149249</v>
      </c>
      <c r="N32" s="437">
        <v>134842</v>
      </c>
      <c r="O32" s="437">
        <v>161954</v>
      </c>
      <c r="P32" s="437">
        <v>179363</v>
      </c>
      <c r="Q32" s="437">
        <v>195370</v>
      </c>
      <c r="R32" s="437">
        <v>181626</v>
      </c>
      <c r="S32" s="437">
        <v>174110</v>
      </c>
    </row>
    <row r="34" spans="1:19" x14ac:dyDescent="0.4">
      <c r="A34" s="433" t="s">
        <v>428</v>
      </c>
      <c r="B34" s="433" t="s">
        <v>429</v>
      </c>
    </row>
    <row r="35" spans="1:19" x14ac:dyDescent="0.4">
      <c r="A35" s="334"/>
      <c r="B35" s="334"/>
      <c r="C35" s="432" t="s">
        <v>236</v>
      </c>
      <c r="D35" s="432" t="s">
        <v>237</v>
      </c>
      <c r="E35" s="432" t="s">
        <v>238</v>
      </c>
      <c r="F35" s="432" t="s">
        <v>239</v>
      </c>
      <c r="G35" s="432" t="s">
        <v>240</v>
      </c>
      <c r="H35" s="432" t="s">
        <v>59</v>
      </c>
      <c r="I35" s="432" t="s">
        <v>60</v>
      </c>
      <c r="J35" s="432" t="s">
        <v>61</v>
      </c>
      <c r="K35" s="432" t="s">
        <v>62</v>
      </c>
      <c r="L35" s="432" t="s">
        <v>63</v>
      </c>
      <c r="M35" s="432" t="s">
        <v>64</v>
      </c>
      <c r="N35" s="432" t="s">
        <v>241</v>
      </c>
      <c r="O35" s="432" t="s">
        <v>230</v>
      </c>
      <c r="P35" s="432" t="s">
        <v>242</v>
      </c>
      <c r="Q35" s="432" t="s">
        <v>68</v>
      </c>
      <c r="R35" s="432" t="s">
        <v>69</v>
      </c>
      <c r="S35" s="432" t="s">
        <v>70</v>
      </c>
    </row>
    <row r="36" spans="1:19" ht="39" x14ac:dyDescent="0.4">
      <c r="A36" s="433" t="s">
        <v>430</v>
      </c>
      <c r="B36" s="433" t="s">
        <v>431</v>
      </c>
    </row>
    <row r="37" spans="1:19" x14ac:dyDescent="0.4">
      <c r="A37" s="341" t="s">
        <v>432</v>
      </c>
      <c r="B37" s="341" t="s">
        <v>433</v>
      </c>
      <c r="C37" s="423">
        <v>26648</v>
      </c>
      <c r="D37" s="423">
        <v>26648</v>
      </c>
      <c r="E37" s="423">
        <v>26648</v>
      </c>
      <c r="F37" s="423">
        <v>26648</v>
      </c>
      <c r="G37" s="423">
        <v>26648</v>
      </c>
      <c r="H37" s="423">
        <v>26648</v>
      </c>
      <c r="I37" s="423">
        <v>26648</v>
      </c>
      <c r="J37" s="423">
        <v>26648</v>
      </c>
      <c r="K37" s="423">
        <v>26648</v>
      </c>
      <c r="L37" s="423">
        <v>26648</v>
      </c>
      <c r="M37" s="423">
        <v>26648</v>
      </c>
      <c r="N37" s="423">
        <v>26648</v>
      </c>
      <c r="O37" s="423">
        <v>26648</v>
      </c>
      <c r="P37" s="423">
        <v>26648</v>
      </c>
      <c r="Q37" s="423">
        <v>26648</v>
      </c>
      <c r="R37" s="423">
        <v>26648</v>
      </c>
      <c r="S37" s="423">
        <v>26648</v>
      </c>
    </row>
    <row r="38" spans="1:19" ht="39" x14ac:dyDescent="0.4">
      <c r="A38" s="341" t="s">
        <v>434</v>
      </c>
      <c r="B38" s="341" t="s">
        <v>435</v>
      </c>
      <c r="C38" s="423">
        <v>35188</v>
      </c>
      <c r="D38" s="423">
        <v>35188</v>
      </c>
      <c r="E38" s="423">
        <v>35188</v>
      </c>
      <c r="F38" s="423">
        <v>35188</v>
      </c>
      <c r="G38" s="423">
        <v>35188</v>
      </c>
      <c r="H38" s="423">
        <v>35188</v>
      </c>
      <c r="I38" s="423">
        <v>35188</v>
      </c>
      <c r="J38" s="423">
        <v>35188</v>
      </c>
      <c r="K38" s="423">
        <v>35188</v>
      </c>
      <c r="L38" s="423">
        <v>35188</v>
      </c>
      <c r="M38" s="423">
        <v>34927</v>
      </c>
      <c r="N38" s="423">
        <v>34910</v>
      </c>
      <c r="O38" s="423">
        <v>34910</v>
      </c>
      <c r="P38" s="423">
        <v>34910</v>
      </c>
      <c r="Q38" s="423">
        <v>34910</v>
      </c>
      <c r="R38" s="423">
        <v>34910</v>
      </c>
      <c r="S38" s="423">
        <v>34910</v>
      </c>
    </row>
    <row r="39" spans="1:19" x14ac:dyDescent="0.4">
      <c r="A39" s="341" t="s">
        <v>436</v>
      </c>
      <c r="B39" s="341" t="s">
        <v>437</v>
      </c>
      <c r="C39" s="423">
        <v>93641</v>
      </c>
      <c r="D39" s="423">
        <v>97411</v>
      </c>
      <c r="E39" s="423">
        <v>105244</v>
      </c>
      <c r="F39" s="423">
        <v>111968</v>
      </c>
      <c r="G39" s="423">
        <v>117053</v>
      </c>
      <c r="H39" s="423">
        <v>119367</v>
      </c>
      <c r="I39" s="423">
        <v>134871</v>
      </c>
      <c r="J39" s="423">
        <v>153758</v>
      </c>
      <c r="K39" s="423">
        <v>174391</v>
      </c>
      <c r="L39" s="423">
        <v>198038</v>
      </c>
      <c r="M39" s="423">
        <v>222801</v>
      </c>
      <c r="N39" s="423">
        <v>245254</v>
      </c>
      <c r="O39" s="423">
        <v>262966</v>
      </c>
      <c r="P39" s="423">
        <v>298758</v>
      </c>
      <c r="Q39" s="423">
        <v>336066</v>
      </c>
      <c r="R39" s="423">
        <v>376400</v>
      </c>
      <c r="S39" s="423">
        <v>411717</v>
      </c>
    </row>
    <row r="40" spans="1:19" x14ac:dyDescent="0.4">
      <c r="A40" s="341" t="s">
        <v>438</v>
      </c>
      <c r="B40" s="341" t="s">
        <v>439</v>
      </c>
      <c r="C40" s="335">
        <v>-623</v>
      </c>
      <c r="D40" s="335">
        <v>-646</v>
      </c>
      <c r="E40" s="335">
        <v>-680</v>
      </c>
      <c r="F40" s="335">
        <v>-699</v>
      </c>
      <c r="G40" s="335">
        <v>-715</v>
      </c>
      <c r="H40" s="335">
        <v>-755</v>
      </c>
      <c r="I40" s="335">
        <v>-796</v>
      </c>
      <c r="J40" s="335">
        <v>-861</v>
      </c>
      <c r="K40" s="335">
        <v>-885</v>
      </c>
      <c r="L40" s="335">
        <v>-1410</v>
      </c>
      <c r="M40" s="335">
        <v>-1415</v>
      </c>
      <c r="N40" s="335">
        <v>-1419</v>
      </c>
      <c r="O40" s="335">
        <v>-1259</v>
      </c>
      <c r="P40" s="335">
        <v>-1244</v>
      </c>
      <c r="Q40" s="335">
        <v>-1210</v>
      </c>
      <c r="R40" s="335">
        <v>-1109</v>
      </c>
      <c r="S40" s="335">
        <v>-26113</v>
      </c>
    </row>
    <row r="41" spans="1:19" ht="39" x14ac:dyDescent="0.4">
      <c r="A41" s="436" t="s">
        <v>440</v>
      </c>
      <c r="B41" s="436" t="s">
        <v>441</v>
      </c>
      <c r="C41" s="441">
        <v>154855</v>
      </c>
      <c r="D41" s="441">
        <v>158601</v>
      </c>
      <c r="E41" s="441">
        <v>166401</v>
      </c>
      <c r="F41" s="441">
        <v>173105</v>
      </c>
      <c r="G41" s="441">
        <v>178174</v>
      </c>
      <c r="H41" s="441">
        <v>180449</v>
      </c>
      <c r="I41" s="441">
        <v>195912</v>
      </c>
      <c r="J41" s="441">
        <v>214734</v>
      </c>
      <c r="K41" s="441">
        <v>235342</v>
      </c>
      <c r="L41" s="441">
        <v>258464</v>
      </c>
      <c r="M41" s="441">
        <v>282962</v>
      </c>
      <c r="N41" s="441">
        <v>305395</v>
      </c>
      <c r="O41" s="441">
        <v>323267</v>
      </c>
      <c r="P41" s="441">
        <v>359073</v>
      </c>
      <c r="Q41" s="441">
        <v>396415</v>
      </c>
      <c r="R41" s="441">
        <v>436850</v>
      </c>
      <c r="S41" s="441">
        <v>447163</v>
      </c>
    </row>
    <row r="42" spans="1:19" x14ac:dyDescent="0.4">
      <c r="C42" s="505"/>
      <c r="D42" s="505"/>
      <c r="E42" s="505"/>
      <c r="F42" s="505"/>
      <c r="G42" s="505"/>
      <c r="H42" s="505"/>
      <c r="I42" s="505"/>
      <c r="J42" s="505"/>
      <c r="K42" s="505"/>
      <c r="L42" s="505"/>
      <c r="M42" s="505"/>
      <c r="N42" s="505"/>
      <c r="O42" s="505"/>
      <c r="P42" s="505"/>
      <c r="Q42" s="505"/>
      <c r="R42" s="505"/>
      <c r="S42" s="505"/>
    </row>
    <row r="43" spans="1:19" ht="58.5" x14ac:dyDescent="0.4">
      <c r="A43" s="433" t="s">
        <v>442</v>
      </c>
      <c r="B43" s="433" t="s">
        <v>443</v>
      </c>
      <c r="C43" s="335"/>
      <c r="D43" s="335"/>
      <c r="E43" s="335"/>
      <c r="F43" s="335"/>
      <c r="G43" s="335"/>
      <c r="H43" s="335"/>
      <c r="I43" s="335"/>
      <c r="J43" s="335"/>
      <c r="K43" s="335"/>
      <c r="L43" s="335"/>
      <c r="M43" s="335"/>
      <c r="N43" s="335"/>
      <c r="O43" s="335"/>
      <c r="P43" s="335"/>
      <c r="Q43" s="335"/>
      <c r="R43" s="335"/>
      <c r="S43" s="335"/>
    </row>
    <row r="44" spans="1:19" ht="58.5" x14ac:dyDescent="0.4">
      <c r="A44" s="341" t="s">
        <v>444</v>
      </c>
      <c r="B44" s="341" t="s">
        <v>445</v>
      </c>
      <c r="C44" s="335">
        <v>1586</v>
      </c>
      <c r="D44" s="335">
        <v>2829</v>
      </c>
      <c r="E44" s="335">
        <v>2334</v>
      </c>
      <c r="F44" s="335">
        <v>1995</v>
      </c>
      <c r="G44" s="335">
        <v>3544</v>
      </c>
      <c r="H44" s="335">
        <v>2994</v>
      </c>
      <c r="I44" s="335">
        <v>5200</v>
      </c>
      <c r="J44" s="335">
        <v>5036</v>
      </c>
      <c r="K44" s="335">
        <v>5850</v>
      </c>
      <c r="L44" s="335">
        <v>7440</v>
      </c>
      <c r="M44" s="335">
        <v>5508</v>
      </c>
      <c r="N44" s="335">
        <v>4758</v>
      </c>
      <c r="O44" s="335">
        <v>6579</v>
      </c>
      <c r="P44" s="335">
        <v>6471</v>
      </c>
      <c r="Q44" s="335">
        <v>5829</v>
      </c>
      <c r="R44" s="335">
        <v>8203</v>
      </c>
      <c r="S44" s="335">
        <v>5158</v>
      </c>
    </row>
    <row r="45" spans="1:19" ht="58.5" x14ac:dyDescent="0.4">
      <c r="A45" s="341" t="s">
        <v>446</v>
      </c>
      <c r="B45" s="341" t="s">
        <v>447</v>
      </c>
      <c r="C45" s="335">
        <v>-9530</v>
      </c>
      <c r="D45" s="335">
        <v>-8507</v>
      </c>
      <c r="E45" s="335">
        <v>-12305</v>
      </c>
      <c r="F45" s="335">
        <v>-13754</v>
      </c>
      <c r="G45" s="335">
        <v>-8420</v>
      </c>
      <c r="H45" s="335">
        <v>85</v>
      </c>
      <c r="I45" s="335">
        <v>6816</v>
      </c>
      <c r="J45" s="335">
        <v>1293</v>
      </c>
      <c r="K45" s="335">
        <v>-1429</v>
      </c>
      <c r="L45" s="335">
        <v>-1998</v>
      </c>
      <c r="M45" s="335">
        <v>-1660</v>
      </c>
      <c r="N45" s="335">
        <v>-5831</v>
      </c>
      <c r="O45" s="335">
        <v>118</v>
      </c>
      <c r="P45" s="335">
        <v>10093</v>
      </c>
      <c r="Q45" s="335">
        <v>15656</v>
      </c>
      <c r="R45" s="335">
        <v>31441</v>
      </c>
      <c r="S45" s="335">
        <v>28055</v>
      </c>
    </row>
    <row r="46" spans="1:19" ht="58.5" x14ac:dyDescent="0.4">
      <c r="A46" s="341" t="s">
        <v>448</v>
      </c>
      <c r="B46" s="341" t="s">
        <v>449</v>
      </c>
      <c r="C46" s="429" t="s">
        <v>327</v>
      </c>
      <c r="D46" s="429" t="s">
        <v>327</v>
      </c>
      <c r="E46" s="429" t="s">
        <v>327</v>
      </c>
      <c r="F46" s="429" t="s">
        <v>327</v>
      </c>
      <c r="G46" s="429" t="s">
        <v>327</v>
      </c>
      <c r="H46" s="335">
        <v>-1714</v>
      </c>
      <c r="I46" s="335">
        <v>1839</v>
      </c>
      <c r="J46" s="335">
        <v>-1370</v>
      </c>
      <c r="K46" s="335">
        <v>1568</v>
      </c>
      <c r="L46" s="335">
        <v>3787</v>
      </c>
      <c r="M46" s="335">
        <v>1083</v>
      </c>
      <c r="N46" s="335">
        <v>-1546</v>
      </c>
      <c r="O46" s="335">
        <v>5540</v>
      </c>
      <c r="P46" s="335">
        <v>5525</v>
      </c>
      <c r="Q46" s="335">
        <v>5597</v>
      </c>
      <c r="R46" s="335">
        <v>15834</v>
      </c>
      <c r="S46" s="335">
        <v>17681</v>
      </c>
    </row>
    <row r="47" spans="1:19" ht="58.5" x14ac:dyDescent="0.4">
      <c r="A47" s="436" t="s">
        <v>450</v>
      </c>
      <c r="B47" s="436" t="s">
        <v>451</v>
      </c>
      <c r="C47" s="441">
        <v>-7944</v>
      </c>
      <c r="D47" s="441">
        <v>-5678</v>
      </c>
      <c r="E47" s="441">
        <v>-9970</v>
      </c>
      <c r="F47" s="441">
        <v>-11758</v>
      </c>
      <c r="G47" s="441">
        <v>-4876</v>
      </c>
      <c r="H47" s="441">
        <v>1365</v>
      </c>
      <c r="I47" s="441">
        <v>13856</v>
      </c>
      <c r="J47" s="441">
        <v>4959</v>
      </c>
      <c r="K47" s="441">
        <v>5988</v>
      </c>
      <c r="L47" s="441">
        <v>9229</v>
      </c>
      <c r="M47" s="441">
        <v>4932</v>
      </c>
      <c r="N47" s="441">
        <v>-2620</v>
      </c>
      <c r="O47" s="441">
        <v>12237</v>
      </c>
      <c r="P47" s="441">
        <v>22090</v>
      </c>
      <c r="Q47" s="441">
        <v>27084</v>
      </c>
      <c r="R47" s="441">
        <v>55480</v>
      </c>
      <c r="S47" s="441">
        <v>50895</v>
      </c>
    </row>
    <row r="48" spans="1:19" ht="39" x14ac:dyDescent="0.4">
      <c r="A48" s="341" t="s">
        <v>452</v>
      </c>
      <c r="B48" s="341" t="s">
        <v>453</v>
      </c>
      <c r="C48" s="335">
        <v>395</v>
      </c>
      <c r="D48" s="335">
        <v>215</v>
      </c>
      <c r="E48" s="335">
        <v>222</v>
      </c>
      <c r="F48" s="335">
        <v>221</v>
      </c>
      <c r="G48" s="335">
        <v>131</v>
      </c>
      <c r="H48" s="335">
        <v>180</v>
      </c>
      <c r="I48" s="335">
        <v>248</v>
      </c>
      <c r="J48" s="335">
        <v>277</v>
      </c>
      <c r="K48" s="335">
        <v>297</v>
      </c>
      <c r="L48" s="335">
        <v>366</v>
      </c>
      <c r="M48" s="335">
        <v>47</v>
      </c>
      <c r="N48" s="429" t="s">
        <v>327</v>
      </c>
      <c r="O48" s="429" t="s">
        <v>327</v>
      </c>
      <c r="P48" s="442" t="s">
        <v>328</v>
      </c>
      <c r="Q48" s="442" t="s">
        <v>328</v>
      </c>
      <c r="R48" s="442">
        <v>4</v>
      </c>
      <c r="S48" s="442">
        <v>7</v>
      </c>
    </row>
    <row r="49" spans="1:19" x14ac:dyDescent="0.4">
      <c r="A49" s="436" t="s">
        <v>454</v>
      </c>
      <c r="B49" s="436" t="s">
        <v>455</v>
      </c>
      <c r="C49" s="441">
        <v>147306</v>
      </c>
      <c r="D49" s="441">
        <v>153139</v>
      </c>
      <c r="E49" s="441">
        <v>156653</v>
      </c>
      <c r="F49" s="441">
        <v>161568</v>
      </c>
      <c r="G49" s="441">
        <v>173429</v>
      </c>
      <c r="H49" s="441">
        <v>181994</v>
      </c>
      <c r="I49" s="441">
        <v>210017</v>
      </c>
      <c r="J49" s="441">
        <v>219971</v>
      </c>
      <c r="K49" s="441">
        <v>241629</v>
      </c>
      <c r="L49" s="441">
        <v>268060</v>
      </c>
      <c r="M49" s="441">
        <v>287941</v>
      </c>
      <c r="N49" s="441">
        <v>302775</v>
      </c>
      <c r="O49" s="441">
        <v>335504</v>
      </c>
      <c r="P49" s="441">
        <v>381164</v>
      </c>
      <c r="Q49" s="441">
        <v>423499</v>
      </c>
      <c r="R49" s="441">
        <v>492335</v>
      </c>
      <c r="S49" s="441">
        <v>498066</v>
      </c>
    </row>
    <row r="50" spans="1:19" ht="39" x14ac:dyDescent="0.4">
      <c r="A50" s="436" t="s">
        <v>456</v>
      </c>
      <c r="B50" s="436" t="s">
        <v>457</v>
      </c>
      <c r="C50" s="441">
        <v>281155</v>
      </c>
      <c r="D50" s="441">
        <v>284104</v>
      </c>
      <c r="E50" s="441">
        <v>284843</v>
      </c>
      <c r="F50" s="441">
        <v>290840</v>
      </c>
      <c r="G50" s="441">
        <v>300259</v>
      </c>
      <c r="H50" s="441">
        <v>340715</v>
      </c>
      <c r="I50" s="441">
        <v>339832</v>
      </c>
      <c r="J50" s="441">
        <v>349798</v>
      </c>
      <c r="K50" s="441">
        <v>375354</v>
      </c>
      <c r="L50" s="441">
        <v>418548</v>
      </c>
      <c r="M50" s="441">
        <v>437190</v>
      </c>
      <c r="N50" s="441">
        <v>437618</v>
      </c>
      <c r="O50" s="441">
        <v>497459</v>
      </c>
      <c r="P50" s="441">
        <v>560528</v>
      </c>
      <c r="Q50" s="441">
        <v>618869</v>
      </c>
      <c r="R50" s="441">
        <v>673962</v>
      </c>
      <c r="S50" s="441">
        <v>672177</v>
      </c>
    </row>
    <row r="51" spans="1:19" x14ac:dyDescent="0.4">
      <c r="C51" s="335"/>
      <c r="D51" s="335"/>
      <c r="E51" s="335"/>
      <c r="F51" s="335"/>
      <c r="G51" s="335"/>
      <c r="H51" s="335"/>
      <c r="I51" s="335"/>
      <c r="J51" s="335"/>
      <c r="K51" s="335"/>
      <c r="L51" s="335"/>
      <c r="M51" s="335"/>
      <c r="N51" s="335"/>
      <c r="O51" s="335"/>
      <c r="P51" s="335"/>
      <c r="Q51" s="335"/>
      <c r="R51" s="335"/>
      <c r="S51" s="335"/>
    </row>
    <row r="52" spans="1:19" x14ac:dyDescent="0.4">
      <c r="C52" s="335"/>
      <c r="D52" s="335"/>
      <c r="E52" s="335"/>
      <c r="F52" s="335"/>
      <c r="G52" s="335"/>
      <c r="H52" s="335"/>
      <c r="I52" s="335"/>
      <c r="J52" s="335"/>
      <c r="K52" s="335"/>
      <c r="L52" s="335"/>
      <c r="M52" s="335"/>
      <c r="N52" s="335"/>
      <c r="O52" s="335"/>
      <c r="P52" s="335"/>
      <c r="Q52" s="335"/>
      <c r="R52" s="335"/>
      <c r="S52" s="335"/>
    </row>
  </sheetData>
  <phoneticPr fontId="3"/>
  <pageMargins left="0.7" right="0.7" top="0.75" bottom="0.75" header="0.3" footer="0.3"/>
  <pageSetup paperSize="9" scale="46"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2D8B80-64B5-49FF-9D85-B947982E2F0F}">
  <sheetPr>
    <pageSetUpPr fitToPage="1"/>
  </sheetPr>
  <dimension ref="A1:S58"/>
  <sheetViews>
    <sheetView zoomScale="70" zoomScaleNormal="70" workbookViewId="0">
      <pane xSplit="1" topLeftCell="B1" activePane="topRight" state="frozen"/>
      <selection pane="topRight" activeCell="A2" sqref="A2"/>
    </sheetView>
  </sheetViews>
  <sheetFormatPr defaultColWidth="8.875" defaultRowHeight="19.5" x14ac:dyDescent="0.4"/>
  <cols>
    <col min="1" max="2" width="26" style="341" customWidth="1"/>
    <col min="3" max="3" width="14" style="333" customWidth="1"/>
    <col min="4" max="19" width="12.625" style="333" customWidth="1"/>
    <col min="20" max="16384" width="8.875" style="333"/>
  </cols>
  <sheetData>
    <row r="1" spans="1:19" ht="20.25" customHeight="1" x14ac:dyDescent="0.4">
      <c r="A1" s="607" t="s">
        <v>458</v>
      </c>
      <c r="B1" s="607"/>
      <c r="C1" s="607"/>
      <c r="D1" s="607"/>
      <c r="E1" s="607"/>
      <c r="F1" s="607"/>
      <c r="G1" s="607"/>
      <c r="H1" s="607"/>
      <c r="I1" s="607"/>
      <c r="J1" s="607"/>
      <c r="K1" s="607"/>
      <c r="L1" s="607"/>
      <c r="M1" s="607"/>
      <c r="N1" s="431"/>
      <c r="O1" s="431"/>
      <c r="P1" s="431"/>
      <c r="Q1" s="431"/>
      <c r="R1" s="431"/>
      <c r="S1" s="431"/>
    </row>
    <row r="2" spans="1:19" x14ac:dyDescent="0.4">
      <c r="A2" s="431"/>
      <c r="B2" s="431"/>
      <c r="C2" s="332"/>
      <c r="D2" s="332"/>
      <c r="M2" s="335"/>
      <c r="N2" s="333" t="s">
        <v>140</v>
      </c>
    </row>
    <row r="3" spans="1:19" x14ac:dyDescent="0.4">
      <c r="A3" s="334"/>
      <c r="B3" s="334"/>
      <c r="C3" s="432" t="s">
        <v>236</v>
      </c>
      <c r="D3" s="432" t="s">
        <v>237</v>
      </c>
      <c r="E3" s="432" t="s">
        <v>238</v>
      </c>
      <c r="F3" s="432" t="s">
        <v>239</v>
      </c>
      <c r="G3" s="432" t="s">
        <v>240</v>
      </c>
      <c r="H3" s="432" t="s">
        <v>59</v>
      </c>
      <c r="I3" s="432" t="s">
        <v>60</v>
      </c>
      <c r="J3" s="432" t="s">
        <v>61</v>
      </c>
      <c r="K3" s="432" t="s">
        <v>62</v>
      </c>
      <c r="L3" s="432" t="s">
        <v>63</v>
      </c>
      <c r="M3" s="432" t="s">
        <v>64</v>
      </c>
      <c r="N3" s="432" t="s">
        <v>241</v>
      </c>
      <c r="O3" s="432" t="s">
        <v>230</v>
      </c>
      <c r="P3" s="432" t="s">
        <v>242</v>
      </c>
      <c r="Q3" s="432" t="s">
        <v>68</v>
      </c>
      <c r="R3" s="432" t="s">
        <v>69</v>
      </c>
      <c r="S3" s="432" t="s">
        <v>70</v>
      </c>
    </row>
    <row r="4" spans="1:19" x14ac:dyDescent="0.4">
      <c r="A4" s="431" t="s">
        <v>459</v>
      </c>
      <c r="B4" s="431" t="s">
        <v>460</v>
      </c>
      <c r="C4" s="429">
        <v>272833</v>
      </c>
      <c r="D4" s="429">
        <v>238255</v>
      </c>
      <c r="E4" s="434">
        <v>252707</v>
      </c>
      <c r="F4" s="434">
        <v>266255</v>
      </c>
      <c r="G4" s="434">
        <v>264048</v>
      </c>
      <c r="H4" s="434">
        <v>307532</v>
      </c>
      <c r="I4" s="434">
        <v>314702</v>
      </c>
      <c r="J4" s="434">
        <v>342236</v>
      </c>
      <c r="K4" s="434">
        <v>342479</v>
      </c>
      <c r="L4" s="434">
        <v>376530</v>
      </c>
      <c r="M4" s="434">
        <v>391213</v>
      </c>
      <c r="N4" s="434">
        <v>385443</v>
      </c>
      <c r="O4" s="434">
        <v>393499</v>
      </c>
      <c r="P4" s="434">
        <v>428175</v>
      </c>
      <c r="Q4" s="434">
        <v>482240</v>
      </c>
      <c r="R4" s="434">
        <v>511895</v>
      </c>
      <c r="S4" s="434">
        <v>539047</v>
      </c>
    </row>
    <row r="5" spans="1:19" x14ac:dyDescent="0.4">
      <c r="A5" s="343" t="s">
        <v>461</v>
      </c>
      <c r="B5" s="341" t="s">
        <v>462</v>
      </c>
      <c r="C5" s="429">
        <v>167861</v>
      </c>
      <c r="D5" s="429">
        <v>151204</v>
      </c>
      <c r="E5" s="434">
        <v>157187</v>
      </c>
      <c r="F5" s="434">
        <v>165380</v>
      </c>
      <c r="G5" s="434">
        <v>168018</v>
      </c>
      <c r="H5" s="434">
        <v>189572</v>
      </c>
      <c r="I5" s="434">
        <v>187674</v>
      </c>
      <c r="J5" s="434">
        <v>201850</v>
      </c>
      <c r="K5" s="434">
        <v>206070</v>
      </c>
      <c r="L5" s="434">
        <v>226697</v>
      </c>
      <c r="M5" s="434">
        <v>234044</v>
      </c>
      <c r="N5" s="434">
        <v>233013</v>
      </c>
      <c r="O5" s="434">
        <v>237306</v>
      </c>
      <c r="P5" s="434">
        <v>249559</v>
      </c>
      <c r="Q5" s="434">
        <v>281280</v>
      </c>
      <c r="R5" s="434">
        <v>291053</v>
      </c>
      <c r="S5" s="434">
        <v>304604</v>
      </c>
    </row>
    <row r="6" spans="1:19" x14ac:dyDescent="0.4">
      <c r="A6" s="341" t="s">
        <v>463</v>
      </c>
      <c r="B6" s="341" t="s">
        <v>464</v>
      </c>
      <c r="C6" s="429">
        <v>104971</v>
      </c>
      <c r="D6" s="429">
        <v>87050</v>
      </c>
      <c r="E6" s="434">
        <v>95520</v>
      </c>
      <c r="F6" s="434">
        <v>100875</v>
      </c>
      <c r="G6" s="434">
        <v>96030</v>
      </c>
      <c r="H6" s="434">
        <v>117959</v>
      </c>
      <c r="I6" s="434">
        <v>127028</v>
      </c>
      <c r="J6" s="434">
        <v>140385</v>
      </c>
      <c r="K6" s="434">
        <v>136409</v>
      </c>
      <c r="L6" s="434">
        <v>149833</v>
      </c>
      <c r="M6" s="434">
        <v>157169</v>
      </c>
      <c r="N6" s="434">
        <v>152430</v>
      </c>
      <c r="O6" s="434">
        <v>156192</v>
      </c>
      <c r="P6" s="434">
        <v>178615</v>
      </c>
      <c r="Q6" s="434">
        <v>200959</v>
      </c>
      <c r="R6" s="434">
        <v>220842</v>
      </c>
      <c r="S6" s="434">
        <v>234442</v>
      </c>
    </row>
    <row r="7" spans="1:19" ht="58.5" x14ac:dyDescent="0.4">
      <c r="A7" s="341" t="s">
        <v>465</v>
      </c>
      <c r="B7" s="341" t="s">
        <v>466</v>
      </c>
      <c r="C7" s="429">
        <v>85358</v>
      </c>
      <c r="D7" s="429">
        <v>76756</v>
      </c>
      <c r="E7" s="434">
        <v>79222</v>
      </c>
      <c r="F7" s="434">
        <v>81509</v>
      </c>
      <c r="G7" s="434">
        <v>83913</v>
      </c>
      <c r="H7" s="434">
        <v>93940</v>
      </c>
      <c r="I7" s="434">
        <v>99838</v>
      </c>
      <c r="J7" s="434">
        <v>104683</v>
      </c>
      <c r="K7" s="434">
        <v>99319</v>
      </c>
      <c r="L7" s="434">
        <v>107011</v>
      </c>
      <c r="M7" s="434">
        <v>112688</v>
      </c>
      <c r="N7" s="434">
        <v>110584</v>
      </c>
      <c r="O7" s="434">
        <v>106450</v>
      </c>
      <c r="P7" s="434">
        <v>114809</v>
      </c>
      <c r="Q7" s="434">
        <v>132739</v>
      </c>
      <c r="R7" s="434">
        <v>148088</v>
      </c>
      <c r="S7" s="434">
        <v>162722</v>
      </c>
    </row>
    <row r="8" spans="1:19" s="331" customFormat="1" x14ac:dyDescent="0.4">
      <c r="A8" s="443" t="s">
        <v>467</v>
      </c>
      <c r="B8" s="443" t="s">
        <v>468</v>
      </c>
      <c r="C8" s="444">
        <v>19613</v>
      </c>
      <c r="D8" s="444">
        <v>10294</v>
      </c>
      <c r="E8" s="444">
        <v>16297</v>
      </c>
      <c r="F8" s="444">
        <v>19365</v>
      </c>
      <c r="G8" s="444">
        <v>12116</v>
      </c>
      <c r="H8" s="444">
        <v>24018</v>
      </c>
      <c r="I8" s="444">
        <v>27189</v>
      </c>
      <c r="J8" s="444">
        <v>35701</v>
      </c>
      <c r="K8" s="444">
        <v>37089</v>
      </c>
      <c r="L8" s="444">
        <v>42822</v>
      </c>
      <c r="M8" s="444">
        <v>44480</v>
      </c>
      <c r="N8" s="444">
        <v>41845</v>
      </c>
      <c r="O8" s="444">
        <v>49742</v>
      </c>
      <c r="P8" s="444">
        <v>63806</v>
      </c>
      <c r="Q8" s="444">
        <v>68219</v>
      </c>
      <c r="R8" s="444">
        <v>72753</v>
      </c>
      <c r="S8" s="444">
        <v>71720</v>
      </c>
    </row>
    <row r="9" spans="1:19" x14ac:dyDescent="0.4">
      <c r="A9" s="341" t="s">
        <v>469</v>
      </c>
      <c r="B9" s="341" t="s">
        <v>470</v>
      </c>
      <c r="C9" s="429"/>
      <c r="D9" s="429"/>
      <c r="E9" s="429"/>
      <c r="F9" s="429"/>
      <c r="G9" s="429"/>
      <c r="H9" s="429"/>
      <c r="I9" s="429"/>
      <c r="J9" s="429"/>
      <c r="K9" s="429"/>
      <c r="L9" s="429"/>
      <c r="M9" s="429"/>
      <c r="N9" s="429"/>
      <c r="O9" s="429"/>
      <c r="P9" s="429"/>
      <c r="Q9" s="429"/>
      <c r="R9" s="429"/>
      <c r="S9" s="429"/>
    </row>
    <row r="10" spans="1:19" x14ac:dyDescent="0.4">
      <c r="A10" s="341" t="s">
        <v>471</v>
      </c>
      <c r="B10" s="341" t="s">
        <v>472</v>
      </c>
      <c r="C10" s="440">
        <v>218</v>
      </c>
      <c r="D10" s="440">
        <v>106</v>
      </c>
      <c r="E10" s="434">
        <v>144</v>
      </c>
      <c r="F10" s="434">
        <v>171</v>
      </c>
      <c r="G10" s="434">
        <v>158</v>
      </c>
      <c r="H10" s="434">
        <v>194</v>
      </c>
      <c r="I10" s="434">
        <v>198</v>
      </c>
      <c r="J10" s="434">
        <v>197</v>
      </c>
      <c r="K10" s="434">
        <v>224</v>
      </c>
      <c r="L10" s="434">
        <v>241</v>
      </c>
      <c r="M10" s="434">
        <v>245</v>
      </c>
      <c r="N10" s="434">
        <v>284</v>
      </c>
      <c r="O10" s="434">
        <v>214</v>
      </c>
      <c r="P10" s="434">
        <v>287</v>
      </c>
      <c r="Q10" s="434">
        <v>562</v>
      </c>
      <c r="R10" s="434">
        <v>1314</v>
      </c>
      <c r="S10" s="434">
        <v>1532</v>
      </c>
    </row>
    <row r="11" spans="1:19" x14ac:dyDescent="0.4">
      <c r="A11" s="341" t="s">
        <v>473</v>
      </c>
      <c r="B11" s="341" t="s">
        <v>474</v>
      </c>
      <c r="C11" s="429">
        <v>178</v>
      </c>
      <c r="D11" s="429">
        <v>109</v>
      </c>
      <c r="E11" s="434">
        <v>137</v>
      </c>
      <c r="F11" s="434">
        <v>145</v>
      </c>
      <c r="G11" s="434">
        <v>149</v>
      </c>
      <c r="H11" s="434">
        <v>175</v>
      </c>
      <c r="I11" s="434">
        <v>188</v>
      </c>
      <c r="J11" s="434">
        <v>199</v>
      </c>
      <c r="K11" s="434">
        <v>211</v>
      </c>
      <c r="L11" s="434">
        <v>346</v>
      </c>
      <c r="M11" s="434">
        <v>277</v>
      </c>
      <c r="N11" s="434">
        <v>1088</v>
      </c>
      <c r="O11" s="434">
        <v>337</v>
      </c>
      <c r="P11" s="434">
        <v>228</v>
      </c>
      <c r="Q11" s="434">
        <v>242</v>
      </c>
      <c r="R11" s="434">
        <v>300</v>
      </c>
      <c r="S11" s="434">
        <v>333</v>
      </c>
    </row>
    <row r="12" spans="1:19" ht="39" x14ac:dyDescent="0.4">
      <c r="A12" s="341" t="s">
        <v>475</v>
      </c>
      <c r="B12" s="341" t="s">
        <v>476</v>
      </c>
      <c r="C12" s="429">
        <v>295</v>
      </c>
      <c r="D12" s="429">
        <v>365</v>
      </c>
      <c r="E12" s="434">
        <v>328</v>
      </c>
      <c r="F12" s="434">
        <v>352</v>
      </c>
      <c r="G12" s="434">
        <v>422</v>
      </c>
      <c r="H12" s="434">
        <v>239</v>
      </c>
      <c r="I12" s="434">
        <v>304</v>
      </c>
      <c r="J12" s="434">
        <v>242</v>
      </c>
      <c r="K12" s="434">
        <v>228</v>
      </c>
      <c r="L12" s="434">
        <v>329</v>
      </c>
      <c r="M12" s="434">
        <v>602</v>
      </c>
      <c r="N12" s="434">
        <v>379</v>
      </c>
      <c r="O12" s="434">
        <v>278</v>
      </c>
      <c r="P12" s="434">
        <v>261</v>
      </c>
      <c r="Q12" s="434">
        <v>260</v>
      </c>
      <c r="R12" s="434">
        <v>310</v>
      </c>
      <c r="S12" s="434">
        <v>301</v>
      </c>
    </row>
    <row r="13" spans="1:19" x14ac:dyDescent="0.4">
      <c r="A13" s="341" t="s">
        <v>477</v>
      </c>
      <c r="B13" s="341" t="s">
        <v>478</v>
      </c>
      <c r="C13" s="429">
        <v>160</v>
      </c>
      <c r="D13" s="429">
        <v>187</v>
      </c>
      <c r="E13" s="434">
        <v>169</v>
      </c>
      <c r="F13" s="434">
        <v>118</v>
      </c>
      <c r="G13" s="434">
        <v>91</v>
      </c>
      <c r="H13" s="434">
        <v>89</v>
      </c>
      <c r="I13" s="434">
        <v>88</v>
      </c>
      <c r="J13" s="434">
        <v>83</v>
      </c>
      <c r="K13" s="434">
        <v>116</v>
      </c>
      <c r="L13" s="434">
        <v>121</v>
      </c>
      <c r="M13" s="429" t="s">
        <v>479</v>
      </c>
      <c r="N13" s="429" t="s">
        <v>479</v>
      </c>
      <c r="O13" s="429" t="s">
        <v>479</v>
      </c>
      <c r="P13" s="429" t="s">
        <v>328</v>
      </c>
      <c r="Q13" s="429" t="s">
        <v>328</v>
      </c>
      <c r="R13" s="429" t="s">
        <v>328</v>
      </c>
      <c r="S13" s="429" t="s">
        <v>328</v>
      </c>
    </row>
    <row r="14" spans="1:19" x14ac:dyDescent="0.4">
      <c r="A14" s="341" t="s">
        <v>482</v>
      </c>
      <c r="B14" s="341" t="s">
        <v>483</v>
      </c>
      <c r="C14" s="429" t="s">
        <v>479</v>
      </c>
      <c r="D14" s="429" t="s">
        <v>479</v>
      </c>
      <c r="E14" s="434">
        <v>315</v>
      </c>
      <c r="F14" s="434">
        <v>434</v>
      </c>
      <c r="G14" s="434">
        <v>294</v>
      </c>
      <c r="H14" s="434">
        <v>410</v>
      </c>
      <c r="I14" s="434">
        <v>423</v>
      </c>
      <c r="J14" s="434">
        <v>419</v>
      </c>
      <c r="K14" s="434">
        <v>493</v>
      </c>
      <c r="L14" s="434">
        <v>395</v>
      </c>
      <c r="M14" s="434">
        <v>367</v>
      </c>
      <c r="N14" s="434">
        <v>826</v>
      </c>
      <c r="O14" s="434">
        <v>853</v>
      </c>
      <c r="P14" s="434">
        <v>1058</v>
      </c>
      <c r="Q14" s="434">
        <v>506</v>
      </c>
      <c r="R14" s="434">
        <v>364</v>
      </c>
      <c r="S14" s="434">
        <v>550</v>
      </c>
    </row>
    <row r="15" spans="1:19" ht="39" x14ac:dyDescent="0.4">
      <c r="A15" s="341" t="s">
        <v>480</v>
      </c>
      <c r="B15" s="341" t="s">
        <v>481</v>
      </c>
      <c r="C15" s="429" t="s">
        <v>479</v>
      </c>
      <c r="D15" s="429" t="s">
        <v>479</v>
      </c>
      <c r="E15" s="429" t="s">
        <v>479</v>
      </c>
      <c r="F15" s="429" t="s">
        <v>479</v>
      </c>
      <c r="G15" s="434">
        <v>567</v>
      </c>
      <c r="H15" s="434">
        <v>552</v>
      </c>
      <c r="I15" s="434">
        <v>673</v>
      </c>
      <c r="J15" s="429" t="s">
        <v>479</v>
      </c>
      <c r="K15" s="429" t="s">
        <v>479</v>
      </c>
      <c r="L15" s="429" t="s">
        <v>479</v>
      </c>
      <c r="M15" s="429">
        <v>62</v>
      </c>
      <c r="N15" s="429" t="s">
        <v>479</v>
      </c>
      <c r="O15" s="429" t="s">
        <v>479</v>
      </c>
      <c r="P15" s="429">
        <v>1139</v>
      </c>
      <c r="Q15" s="429">
        <v>1295</v>
      </c>
      <c r="R15" s="429">
        <v>2442</v>
      </c>
      <c r="S15" s="429" t="s">
        <v>328</v>
      </c>
    </row>
    <row r="16" spans="1:19" x14ac:dyDescent="0.4">
      <c r="A16" s="341" t="s">
        <v>370</v>
      </c>
      <c r="B16" s="341" t="s">
        <v>339</v>
      </c>
      <c r="C16" s="429">
        <v>749</v>
      </c>
      <c r="D16" s="429">
        <v>867</v>
      </c>
      <c r="E16" s="434">
        <v>896</v>
      </c>
      <c r="F16" s="434">
        <v>646</v>
      </c>
      <c r="G16" s="434">
        <v>857</v>
      </c>
      <c r="H16" s="434">
        <v>930</v>
      </c>
      <c r="I16" s="434">
        <v>816</v>
      </c>
      <c r="J16" s="434">
        <v>697</v>
      </c>
      <c r="K16" s="434">
        <v>538</v>
      </c>
      <c r="L16" s="434">
        <v>476</v>
      </c>
      <c r="M16" s="434">
        <v>846</v>
      </c>
      <c r="N16" s="434">
        <v>637</v>
      </c>
      <c r="O16" s="434">
        <v>744</v>
      </c>
      <c r="P16" s="434">
        <v>689</v>
      </c>
      <c r="Q16" s="434">
        <v>773</v>
      </c>
      <c r="R16" s="434">
        <v>922</v>
      </c>
      <c r="S16" s="434">
        <v>824</v>
      </c>
    </row>
    <row r="17" spans="1:19" x14ac:dyDescent="0.4">
      <c r="A17" s="445" t="s">
        <v>484</v>
      </c>
      <c r="B17" s="445" t="s">
        <v>485</v>
      </c>
      <c r="C17" s="446">
        <v>1601</v>
      </c>
      <c r="D17" s="446">
        <v>1636</v>
      </c>
      <c r="E17" s="447">
        <v>1992</v>
      </c>
      <c r="F17" s="447">
        <v>1869</v>
      </c>
      <c r="G17" s="447">
        <v>2541</v>
      </c>
      <c r="H17" s="447">
        <v>2592</v>
      </c>
      <c r="I17" s="447">
        <v>2692</v>
      </c>
      <c r="J17" s="447">
        <v>1839</v>
      </c>
      <c r="K17" s="447">
        <v>1812</v>
      </c>
      <c r="L17" s="447">
        <v>1909</v>
      </c>
      <c r="M17" s="447">
        <v>2403</v>
      </c>
      <c r="N17" s="447">
        <v>3217</v>
      </c>
      <c r="O17" s="447">
        <v>2429</v>
      </c>
      <c r="P17" s="447">
        <v>3665</v>
      </c>
      <c r="Q17" s="447">
        <v>3640</v>
      </c>
      <c r="R17" s="447">
        <v>5654</v>
      </c>
      <c r="S17" s="447">
        <v>3542</v>
      </c>
    </row>
    <row r="18" spans="1:19" x14ac:dyDescent="0.4">
      <c r="A18" s="341" t="s">
        <v>486</v>
      </c>
      <c r="B18" s="341" t="s">
        <v>487</v>
      </c>
      <c r="C18" s="429"/>
      <c r="D18" s="429"/>
      <c r="E18" s="429"/>
      <c r="F18" s="429"/>
      <c r="G18" s="429"/>
      <c r="H18" s="429"/>
      <c r="I18" s="429"/>
      <c r="J18" s="429"/>
      <c r="K18" s="429"/>
      <c r="L18" s="429"/>
      <c r="M18" s="429"/>
      <c r="N18" s="429"/>
      <c r="O18" s="429"/>
      <c r="P18" s="429"/>
      <c r="Q18" s="429"/>
      <c r="R18" s="429"/>
      <c r="S18" s="429"/>
    </row>
    <row r="19" spans="1:19" x14ac:dyDescent="0.4">
      <c r="A19" s="341" t="s">
        <v>488</v>
      </c>
      <c r="B19" s="341" t="s">
        <v>489</v>
      </c>
      <c r="C19" s="429">
        <v>523</v>
      </c>
      <c r="D19" s="429">
        <v>612</v>
      </c>
      <c r="E19" s="434">
        <v>451</v>
      </c>
      <c r="F19" s="434">
        <v>426</v>
      </c>
      <c r="G19" s="434">
        <v>355</v>
      </c>
      <c r="H19" s="434">
        <v>389</v>
      </c>
      <c r="I19" s="434">
        <v>224</v>
      </c>
      <c r="J19" s="434">
        <v>182</v>
      </c>
      <c r="K19" s="434">
        <v>138</v>
      </c>
      <c r="L19" s="434">
        <v>139</v>
      </c>
      <c r="M19" s="434">
        <v>119</v>
      </c>
      <c r="N19" s="434">
        <v>91</v>
      </c>
      <c r="O19" s="434">
        <v>180</v>
      </c>
      <c r="P19" s="434">
        <v>188</v>
      </c>
      <c r="Q19" s="434">
        <v>281</v>
      </c>
      <c r="R19" s="434">
        <v>294</v>
      </c>
      <c r="S19" s="434">
        <v>278</v>
      </c>
    </row>
    <row r="20" spans="1:19" ht="39" x14ac:dyDescent="0.4">
      <c r="A20" s="341" t="s">
        <v>490</v>
      </c>
      <c r="B20" s="341" t="s">
        <v>491</v>
      </c>
      <c r="C20" s="429">
        <v>1021</v>
      </c>
      <c r="D20" s="429">
        <v>274</v>
      </c>
      <c r="E20" s="434">
        <v>881</v>
      </c>
      <c r="F20" s="434">
        <v>478</v>
      </c>
      <c r="G20" s="429" t="s">
        <v>479</v>
      </c>
      <c r="H20" s="429" t="s">
        <v>479</v>
      </c>
      <c r="I20" s="429" t="s">
        <v>479</v>
      </c>
      <c r="J20" s="434">
        <v>1045</v>
      </c>
      <c r="K20" s="434">
        <v>72</v>
      </c>
      <c r="L20" s="434">
        <v>1271</v>
      </c>
      <c r="M20" s="429" t="s">
        <v>479</v>
      </c>
      <c r="N20" s="434">
        <v>1157</v>
      </c>
      <c r="O20" s="434">
        <v>211</v>
      </c>
      <c r="P20" s="434" t="s">
        <v>328</v>
      </c>
      <c r="Q20" s="434" t="s">
        <v>328</v>
      </c>
      <c r="R20" s="434" t="s">
        <v>328</v>
      </c>
      <c r="S20" s="434">
        <v>1513</v>
      </c>
    </row>
    <row r="21" spans="1:19" x14ac:dyDescent="0.4">
      <c r="A21" s="341" t="s">
        <v>492</v>
      </c>
      <c r="B21" s="341" t="s">
        <v>493</v>
      </c>
      <c r="C21" s="429"/>
      <c r="D21" s="429"/>
      <c r="E21" s="429" t="s">
        <v>479</v>
      </c>
      <c r="F21" s="429" t="s">
        <v>479</v>
      </c>
      <c r="G21" s="429" t="s">
        <v>479</v>
      </c>
      <c r="H21" s="429" t="s">
        <v>479</v>
      </c>
      <c r="I21" s="429" t="s">
        <v>479</v>
      </c>
      <c r="J21" s="429" t="s">
        <v>479</v>
      </c>
      <c r="K21" s="429" t="s">
        <v>479</v>
      </c>
      <c r="L21" s="429" t="s">
        <v>479</v>
      </c>
      <c r="M21" s="429" t="s">
        <v>479</v>
      </c>
      <c r="N21" s="434">
        <v>303</v>
      </c>
      <c r="O21" s="434">
        <v>2438</v>
      </c>
      <c r="P21" s="434">
        <v>1063</v>
      </c>
      <c r="Q21" s="434">
        <v>96</v>
      </c>
      <c r="R21" s="434">
        <v>101</v>
      </c>
      <c r="S21" s="434">
        <v>133</v>
      </c>
    </row>
    <row r="22" spans="1:19" x14ac:dyDescent="0.4">
      <c r="A22" s="341" t="s">
        <v>338</v>
      </c>
      <c r="B22" s="341" t="s">
        <v>339</v>
      </c>
      <c r="C22" s="429">
        <v>1937</v>
      </c>
      <c r="D22" s="429">
        <v>1228</v>
      </c>
      <c r="E22" s="448">
        <v>1678</v>
      </c>
      <c r="F22" s="448">
        <v>1678</v>
      </c>
      <c r="G22" s="448">
        <v>830</v>
      </c>
      <c r="H22" s="448">
        <v>1416</v>
      </c>
      <c r="I22" s="448">
        <v>1279</v>
      </c>
      <c r="J22" s="448">
        <v>1472</v>
      </c>
      <c r="K22" s="448">
        <v>1651</v>
      </c>
      <c r="L22" s="448">
        <v>1449</v>
      </c>
      <c r="M22" s="448">
        <f>M23-M19</f>
        <v>1302</v>
      </c>
      <c r="N22" s="448">
        <v>841</v>
      </c>
      <c r="O22" s="448">
        <v>962</v>
      </c>
      <c r="P22" s="434">
        <v>642</v>
      </c>
      <c r="Q22" s="434">
        <v>600</v>
      </c>
      <c r="R22" s="434">
        <v>1116</v>
      </c>
      <c r="S22" s="434">
        <v>1319</v>
      </c>
    </row>
    <row r="23" spans="1:19" x14ac:dyDescent="0.4">
      <c r="A23" s="449" t="s">
        <v>494</v>
      </c>
      <c r="B23" s="449" t="s">
        <v>495</v>
      </c>
      <c r="C23" s="450">
        <v>3482</v>
      </c>
      <c r="D23" s="450">
        <v>2115</v>
      </c>
      <c r="E23" s="434">
        <v>3011</v>
      </c>
      <c r="F23" s="434">
        <v>2583</v>
      </c>
      <c r="G23" s="434">
        <v>1186</v>
      </c>
      <c r="H23" s="434">
        <v>1806</v>
      </c>
      <c r="I23" s="434">
        <v>1504</v>
      </c>
      <c r="J23" s="434">
        <v>2700</v>
      </c>
      <c r="K23" s="434">
        <v>1862</v>
      </c>
      <c r="L23" s="434">
        <v>2860</v>
      </c>
      <c r="M23" s="434">
        <v>1421</v>
      </c>
      <c r="N23" s="434">
        <v>2393</v>
      </c>
      <c r="O23" s="434">
        <v>3793</v>
      </c>
      <c r="P23" s="451">
        <v>1894</v>
      </c>
      <c r="Q23" s="451">
        <v>978</v>
      </c>
      <c r="R23" s="451">
        <v>1512</v>
      </c>
      <c r="S23" s="451">
        <v>3245</v>
      </c>
    </row>
    <row r="24" spans="1:19" s="331" customFormat="1" x14ac:dyDescent="0.4">
      <c r="A24" s="443" t="s">
        <v>496</v>
      </c>
      <c r="B24" s="443" t="s">
        <v>497</v>
      </c>
      <c r="C24" s="444">
        <v>17731</v>
      </c>
      <c r="D24" s="444">
        <v>9816</v>
      </c>
      <c r="E24" s="444">
        <v>15279</v>
      </c>
      <c r="F24" s="444">
        <v>18650</v>
      </c>
      <c r="G24" s="444">
        <v>13472</v>
      </c>
      <c r="H24" s="444">
        <v>24804</v>
      </c>
      <c r="I24" s="444">
        <v>28377</v>
      </c>
      <c r="J24" s="444">
        <v>34840</v>
      </c>
      <c r="K24" s="444">
        <v>37039</v>
      </c>
      <c r="L24" s="452">
        <v>41871</v>
      </c>
      <c r="M24" s="452">
        <v>45462</v>
      </c>
      <c r="N24" s="452">
        <v>42669</v>
      </c>
      <c r="O24" s="452">
        <v>48378</v>
      </c>
      <c r="P24" s="452">
        <v>65577</v>
      </c>
      <c r="Q24" s="452">
        <v>70882</v>
      </c>
      <c r="R24" s="452">
        <v>76895</v>
      </c>
      <c r="S24" s="452">
        <v>72018</v>
      </c>
    </row>
    <row r="25" spans="1:19" ht="39" x14ac:dyDescent="0.4">
      <c r="A25" s="341" t="s">
        <v>498</v>
      </c>
      <c r="B25" s="341" t="s">
        <v>499</v>
      </c>
      <c r="C25" s="429"/>
      <c r="D25" s="429"/>
      <c r="E25" s="429"/>
      <c r="F25" s="429"/>
      <c r="G25" s="429"/>
      <c r="H25" s="429"/>
      <c r="I25" s="429"/>
      <c r="J25" s="429"/>
      <c r="K25" s="429"/>
      <c r="L25" s="429"/>
      <c r="M25" s="429"/>
      <c r="N25" s="429"/>
      <c r="O25" s="429"/>
      <c r="P25" s="429"/>
      <c r="Q25" s="429"/>
      <c r="R25" s="429"/>
      <c r="S25" s="429"/>
    </row>
    <row r="26" spans="1:19" ht="39" x14ac:dyDescent="0.4">
      <c r="A26" s="341" t="s">
        <v>511</v>
      </c>
      <c r="B26" s="341" t="s">
        <v>512</v>
      </c>
      <c r="C26" s="429">
        <v>13</v>
      </c>
      <c r="D26" s="429">
        <v>60</v>
      </c>
      <c r="E26" s="429" t="s">
        <v>479</v>
      </c>
      <c r="F26" s="429" t="s">
        <v>513</v>
      </c>
      <c r="G26" s="434">
        <v>5</v>
      </c>
      <c r="H26" s="434">
        <v>115</v>
      </c>
      <c r="I26" s="434">
        <v>9</v>
      </c>
      <c r="J26" s="429" t="s">
        <v>479</v>
      </c>
      <c r="K26" s="429" t="s">
        <v>479</v>
      </c>
      <c r="L26" s="429" t="s">
        <v>479</v>
      </c>
      <c r="M26" s="434">
        <v>177</v>
      </c>
      <c r="N26" s="434">
        <v>96</v>
      </c>
      <c r="O26" s="434">
        <v>338</v>
      </c>
      <c r="P26" s="434">
        <v>146</v>
      </c>
      <c r="Q26" s="434">
        <v>103</v>
      </c>
      <c r="R26" s="434">
        <v>268</v>
      </c>
      <c r="S26" s="434">
        <v>1269</v>
      </c>
    </row>
    <row r="27" spans="1:19" ht="58.5" x14ac:dyDescent="0.4">
      <c r="A27" s="341" t="s">
        <v>500</v>
      </c>
      <c r="B27" s="341" t="s">
        <v>501</v>
      </c>
      <c r="C27" s="429"/>
      <c r="D27" s="429"/>
      <c r="E27" s="429" t="s">
        <v>479</v>
      </c>
      <c r="F27" s="429" t="s">
        <v>479</v>
      </c>
      <c r="G27" s="429" t="s">
        <v>479</v>
      </c>
      <c r="H27" s="429" t="s">
        <v>479</v>
      </c>
      <c r="I27" s="429" t="s">
        <v>479</v>
      </c>
      <c r="J27" s="429" t="s">
        <v>479</v>
      </c>
      <c r="K27" s="429" t="s">
        <v>479</v>
      </c>
      <c r="L27" s="429" t="s">
        <v>479</v>
      </c>
      <c r="M27" s="429" t="s">
        <v>479</v>
      </c>
      <c r="N27" s="429" t="s">
        <v>479</v>
      </c>
      <c r="O27" s="434">
        <v>1463</v>
      </c>
      <c r="P27" s="434">
        <v>812</v>
      </c>
      <c r="Q27" s="429" t="s">
        <v>502</v>
      </c>
      <c r="R27" s="429" t="s">
        <v>502</v>
      </c>
      <c r="S27" s="429" t="s">
        <v>502</v>
      </c>
    </row>
    <row r="28" spans="1:19" ht="58.5" x14ac:dyDescent="0.4">
      <c r="A28" s="341" t="s">
        <v>503</v>
      </c>
      <c r="B28" s="341" t="s">
        <v>504</v>
      </c>
      <c r="C28" s="429">
        <v>25</v>
      </c>
      <c r="D28" s="429">
        <v>19</v>
      </c>
      <c r="E28" s="434">
        <v>10</v>
      </c>
      <c r="F28" s="434">
        <v>20</v>
      </c>
      <c r="G28" s="434">
        <v>25</v>
      </c>
      <c r="H28" s="434">
        <v>8735</v>
      </c>
      <c r="I28" s="434">
        <v>34</v>
      </c>
      <c r="J28" s="434">
        <v>37</v>
      </c>
      <c r="K28" s="434">
        <v>32</v>
      </c>
      <c r="L28" s="434">
        <v>157</v>
      </c>
      <c r="M28" s="434">
        <v>56</v>
      </c>
      <c r="N28" s="434">
        <v>546</v>
      </c>
      <c r="O28" s="434">
        <v>71</v>
      </c>
      <c r="P28" s="434">
        <v>170</v>
      </c>
      <c r="Q28" s="434">
        <v>79</v>
      </c>
      <c r="R28" s="434">
        <v>172</v>
      </c>
      <c r="S28" s="434">
        <v>280</v>
      </c>
    </row>
    <row r="29" spans="1:19" ht="39" x14ac:dyDescent="0.4">
      <c r="A29" s="341" t="s">
        <v>505</v>
      </c>
      <c r="B29" s="341" t="s">
        <v>506</v>
      </c>
      <c r="C29" s="429"/>
      <c r="D29" s="429"/>
      <c r="E29" s="434"/>
      <c r="F29" s="434"/>
      <c r="G29" s="434"/>
      <c r="H29" s="434"/>
      <c r="I29" s="434"/>
      <c r="J29" s="434"/>
      <c r="K29" s="434"/>
      <c r="L29" s="434"/>
      <c r="M29" s="434"/>
      <c r="N29" s="434"/>
      <c r="O29" s="434"/>
      <c r="P29" s="434"/>
      <c r="Q29" s="434" t="s">
        <v>329</v>
      </c>
      <c r="R29" s="434">
        <v>17</v>
      </c>
      <c r="S29" s="434">
        <v>47</v>
      </c>
    </row>
    <row r="30" spans="1:19" ht="39" x14ac:dyDescent="0.4">
      <c r="A30" s="341" t="s">
        <v>507</v>
      </c>
      <c r="B30" s="341" t="s">
        <v>508</v>
      </c>
      <c r="C30" s="429"/>
      <c r="D30" s="429"/>
      <c r="E30" s="434"/>
      <c r="F30" s="434"/>
      <c r="G30" s="434"/>
      <c r="H30" s="434"/>
      <c r="I30" s="434"/>
      <c r="J30" s="434"/>
      <c r="K30" s="434"/>
      <c r="L30" s="434"/>
      <c r="M30" s="434"/>
      <c r="N30" s="434"/>
      <c r="O30" s="434"/>
      <c r="P30" s="434"/>
      <c r="Q30" s="434">
        <v>901</v>
      </c>
      <c r="R30" s="434" t="s">
        <v>502</v>
      </c>
      <c r="S30" s="434" t="s">
        <v>502</v>
      </c>
    </row>
    <row r="31" spans="1:19" ht="78" x14ac:dyDescent="0.4">
      <c r="A31" s="341" t="s">
        <v>509</v>
      </c>
      <c r="B31" s="341" t="s">
        <v>510</v>
      </c>
      <c r="C31" s="429">
        <v>1450</v>
      </c>
      <c r="D31" s="429" t="s">
        <v>479</v>
      </c>
      <c r="E31" s="429" t="s">
        <v>479</v>
      </c>
      <c r="F31" s="429" t="s">
        <v>479</v>
      </c>
      <c r="G31" s="429" t="s">
        <v>479</v>
      </c>
      <c r="H31" s="434">
        <v>3012</v>
      </c>
      <c r="I31" s="429" t="s">
        <v>479</v>
      </c>
      <c r="J31" s="429" t="s">
        <v>479</v>
      </c>
      <c r="K31" s="429" t="s">
        <v>479</v>
      </c>
      <c r="L31" s="429" t="s">
        <v>479</v>
      </c>
      <c r="M31" s="429" t="s">
        <v>479</v>
      </c>
      <c r="N31" s="429" t="s">
        <v>479</v>
      </c>
      <c r="O31" s="429" t="s">
        <v>479</v>
      </c>
      <c r="P31" s="429" t="s">
        <v>328</v>
      </c>
      <c r="Q31" s="429" t="s">
        <v>328</v>
      </c>
      <c r="R31" s="429" t="s">
        <v>328</v>
      </c>
      <c r="S31" s="429" t="s">
        <v>328</v>
      </c>
    </row>
    <row r="32" spans="1:19" ht="39" x14ac:dyDescent="0.4">
      <c r="A32" s="341" t="s">
        <v>514</v>
      </c>
      <c r="B32" s="341" t="s">
        <v>515</v>
      </c>
      <c r="C32" s="429"/>
      <c r="D32" s="429"/>
      <c r="E32" s="429"/>
      <c r="F32" s="429" t="s">
        <v>479</v>
      </c>
      <c r="G32" s="434" t="s">
        <v>479</v>
      </c>
      <c r="H32" s="434" t="s">
        <v>479</v>
      </c>
      <c r="I32" s="434" t="s">
        <v>479</v>
      </c>
      <c r="J32" s="429" t="s">
        <v>479</v>
      </c>
      <c r="K32" s="429" t="s">
        <v>479</v>
      </c>
      <c r="L32" s="429" t="s">
        <v>479</v>
      </c>
      <c r="M32" s="434" t="s">
        <v>479</v>
      </c>
      <c r="N32" s="434" t="s">
        <v>479</v>
      </c>
      <c r="O32" s="434" t="s">
        <v>479</v>
      </c>
      <c r="P32" s="434">
        <v>2</v>
      </c>
      <c r="Q32" s="429" t="s">
        <v>479</v>
      </c>
      <c r="R32" s="429" t="s">
        <v>479</v>
      </c>
      <c r="S32" s="429" t="s">
        <v>479</v>
      </c>
    </row>
    <row r="33" spans="1:19" ht="39" x14ac:dyDescent="0.4">
      <c r="A33" s="436" t="s">
        <v>516</v>
      </c>
      <c r="B33" s="436" t="s">
        <v>517</v>
      </c>
      <c r="C33" s="442">
        <v>1489</v>
      </c>
      <c r="D33" s="442">
        <v>79</v>
      </c>
      <c r="E33" s="439">
        <v>10</v>
      </c>
      <c r="F33" s="439">
        <v>20</v>
      </c>
      <c r="G33" s="439">
        <v>31</v>
      </c>
      <c r="H33" s="439">
        <v>11862</v>
      </c>
      <c r="I33" s="439">
        <v>44</v>
      </c>
      <c r="J33" s="439">
        <v>37</v>
      </c>
      <c r="K33" s="439">
        <v>32</v>
      </c>
      <c r="L33" s="439">
        <v>157</v>
      </c>
      <c r="M33" s="439">
        <v>234</v>
      </c>
      <c r="N33" s="439">
        <v>642</v>
      </c>
      <c r="O33" s="439">
        <v>1874</v>
      </c>
      <c r="P33" s="439">
        <v>1133</v>
      </c>
      <c r="Q33" s="439">
        <v>1083</v>
      </c>
      <c r="R33" s="439">
        <v>457</v>
      </c>
      <c r="S33" s="439">
        <v>1597</v>
      </c>
    </row>
    <row r="34" spans="1:19" x14ac:dyDescent="0.4">
      <c r="A34" s="341" t="s">
        <v>518</v>
      </c>
      <c r="B34" s="341" t="s">
        <v>519</v>
      </c>
      <c r="C34" s="429"/>
      <c r="D34" s="429"/>
      <c r="E34" s="429"/>
      <c r="F34" s="429"/>
      <c r="G34" s="429"/>
      <c r="H34" s="429"/>
      <c r="I34" s="429"/>
      <c r="J34" s="429"/>
      <c r="K34" s="429"/>
      <c r="L34" s="429"/>
      <c r="M34" s="429"/>
      <c r="N34" s="429"/>
      <c r="O34" s="429"/>
      <c r="P34" s="429"/>
      <c r="Q34" s="429"/>
      <c r="R34" s="429"/>
      <c r="S34" s="429"/>
    </row>
    <row r="35" spans="1:19" ht="32.450000000000003" customHeight="1" x14ac:dyDescent="0.4">
      <c r="A35" s="341" t="s">
        <v>520</v>
      </c>
      <c r="B35" s="341" t="s">
        <v>521</v>
      </c>
      <c r="C35" s="429" t="s">
        <v>327</v>
      </c>
      <c r="D35" s="429" t="s">
        <v>327</v>
      </c>
      <c r="E35" s="429" t="s">
        <v>327</v>
      </c>
      <c r="F35" s="429" t="s">
        <v>327</v>
      </c>
      <c r="G35" s="429" t="s">
        <v>327</v>
      </c>
      <c r="H35" s="429" t="s">
        <v>327</v>
      </c>
      <c r="I35" s="429" t="s">
        <v>327</v>
      </c>
      <c r="J35" s="429" t="s">
        <v>327</v>
      </c>
      <c r="K35" s="429" t="s">
        <v>327</v>
      </c>
      <c r="L35" s="429" t="s">
        <v>327</v>
      </c>
      <c r="M35" s="429" t="s">
        <v>327</v>
      </c>
      <c r="N35" s="429" t="s">
        <v>327</v>
      </c>
      <c r="O35" s="429" t="s">
        <v>327</v>
      </c>
      <c r="P35" s="429" t="s">
        <v>327</v>
      </c>
      <c r="Q35" s="429" t="s">
        <v>327</v>
      </c>
      <c r="R35" s="429" t="s">
        <v>327</v>
      </c>
      <c r="S35" s="429">
        <v>1243</v>
      </c>
    </row>
    <row r="36" spans="1:19" x14ac:dyDescent="0.4">
      <c r="A36" s="341" t="s">
        <v>528</v>
      </c>
      <c r="B36" s="341" t="s">
        <v>529</v>
      </c>
      <c r="C36" s="429" t="s">
        <v>479</v>
      </c>
      <c r="D36" s="429" t="s">
        <v>479</v>
      </c>
      <c r="E36" s="429" t="s">
        <v>479</v>
      </c>
      <c r="F36" s="429" t="s">
        <v>479</v>
      </c>
      <c r="G36" s="434">
        <v>1009</v>
      </c>
      <c r="H36" s="434">
        <v>263</v>
      </c>
      <c r="I36" s="429" t="s">
        <v>479</v>
      </c>
      <c r="J36" s="429" t="s">
        <v>479</v>
      </c>
      <c r="K36" s="434">
        <v>780</v>
      </c>
      <c r="L36" s="429" t="s">
        <v>479</v>
      </c>
      <c r="M36" s="434">
        <v>195</v>
      </c>
      <c r="N36" s="429" t="s">
        <v>479</v>
      </c>
      <c r="O36" s="434">
        <v>148</v>
      </c>
      <c r="P36" s="434" t="s">
        <v>328</v>
      </c>
      <c r="Q36" s="434" t="s">
        <v>328</v>
      </c>
      <c r="R36" s="429" t="s">
        <v>327</v>
      </c>
      <c r="S36" s="429">
        <v>378</v>
      </c>
    </row>
    <row r="37" spans="1:19" ht="58.5" x14ac:dyDescent="0.4">
      <c r="A37" s="341" t="s">
        <v>530</v>
      </c>
      <c r="B37" s="341" t="s">
        <v>531</v>
      </c>
      <c r="C37" s="429">
        <v>270</v>
      </c>
      <c r="D37" s="429">
        <v>253</v>
      </c>
      <c r="E37" s="434">
        <v>404</v>
      </c>
      <c r="F37" s="434">
        <v>420</v>
      </c>
      <c r="G37" s="434">
        <v>119</v>
      </c>
      <c r="H37" s="434">
        <v>172</v>
      </c>
      <c r="I37" s="434">
        <v>171</v>
      </c>
      <c r="J37" s="434">
        <v>209</v>
      </c>
      <c r="K37" s="434">
        <v>176</v>
      </c>
      <c r="L37" s="434">
        <v>187</v>
      </c>
      <c r="M37" s="434">
        <v>423</v>
      </c>
      <c r="N37" s="434">
        <v>135</v>
      </c>
      <c r="O37" s="434">
        <v>225</v>
      </c>
      <c r="P37" s="434">
        <v>200</v>
      </c>
      <c r="Q37" s="434">
        <v>166</v>
      </c>
      <c r="R37" s="434">
        <v>201</v>
      </c>
      <c r="S37" s="434">
        <v>225</v>
      </c>
    </row>
    <row r="38" spans="1:19" ht="58.5" x14ac:dyDescent="0.4">
      <c r="A38" s="341" t="s">
        <v>534</v>
      </c>
      <c r="B38" s="341" t="s">
        <v>535</v>
      </c>
      <c r="C38" s="429">
        <v>1320</v>
      </c>
      <c r="D38" s="429">
        <v>12</v>
      </c>
      <c r="E38" s="434">
        <v>92</v>
      </c>
      <c r="F38" s="434">
        <v>158</v>
      </c>
      <c r="G38" s="434">
        <v>156</v>
      </c>
      <c r="H38" s="434">
        <v>118</v>
      </c>
      <c r="I38" s="434">
        <v>1</v>
      </c>
      <c r="J38" s="434">
        <v>273</v>
      </c>
      <c r="K38" s="434">
        <v>1</v>
      </c>
      <c r="L38" s="434">
        <v>66</v>
      </c>
      <c r="M38" s="434">
        <v>198</v>
      </c>
      <c r="N38" s="434">
        <v>62</v>
      </c>
      <c r="O38" s="434">
        <v>61</v>
      </c>
      <c r="P38" s="434">
        <v>13</v>
      </c>
      <c r="Q38" s="434">
        <v>2</v>
      </c>
      <c r="R38" s="434">
        <v>182</v>
      </c>
      <c r="S38" s="434">
        <v>39</v>
      </c>
    </row>
    <row r="39" spans="1:19" ht="39" x14ac:dyDescent="0.4">
      <c r="A39" s="341" t="s">
        <v>532</v>
      </c>
      <c r="B39" s="341" t="s">
        <v>533</v>
      </c>
      <c r="C39" s="429" t="s">
        <v>479</v>
      </c>
      <c r="D39" s="429">
        <v>40</v>
      </c>
      <c r="E39" s="429" t="s">
        <v>479</v>
      </c>
      <c r="F39" s="429" t="s">
        <v>479</v>
      </c>
      <c r="G39" s="429" t="s">
        <v>479</v>
      </c>
      <c r="H39" s="429" t="s">
        <v>479</v>
      </c>
      <c r="I39" s="429" t="s">
        <v>479</v>
      </c>
      <c r="J39" s="429" t="s">
        <v>479</v>
      </c>
      <c r="K39" s="429" t="s">
        <v>479</v>
      </c>
      <c r="L39" s="429" t="s">
        <v>479</v>
      </c>
      <c r="M39" s="434">
        <v>225</v>
      </c>
      <c r="N39" s="429" t="s">
        <v>479</v>
      </c>
      <c r="O39" s="429" t="s">
        <v>479</v>
      </c>
      <c r="P39" s="429" t="s">
        <v>328</v>
      </c>
      <c r="Q39" s="429" t="s">
        <v>328</v>
      </c>
      <c r="R39" s="429">
        <v>2</v>
      </c>
      <c r="S39" s="429" t="s">
        <v>328</v>
      </c>
    </row>
    <row r="40" spans="1:19" ht="39" x14ac:dyDescent="0.4">
      <c r="A40" s="341" t="s">
        <v>522</v>
      </c>
      <c r="B40" s="341" t="s">
        <v>523</v>
      </c>
      <c r="C40" s="429"/>
      <c r="D40" s="429"/>
      <c r="E40" s="429"/>
      <c r="F40" s="429" t="s">
        <v>327</v>
      </c>
      <c r="G40" s="429" t="s">
        <v>327</v>
      </c>
      <c r="H40" s="429" t="s">
        <v>327</v>
      </c>
      <c r="I40" s="429" t="s">
        <v>327</v>
      </c>
      <c r="J40" s="429" t="s">
        <v>327</v>
      </c>
      <c r="K40" s="429" t="s">
        <v>327</v>
      </c>
      <c r="L40" s="429" t="s">
        <v>327</v>
      </c>
      <c r="M40" s="429" t="s">
        <v>327</v>
      </c>
      <c r="N40" s="429" t="s">
        <v>327</v>
      </c>
      <c r="O40" s="429" t="s">
        <v>327</v>
      </c>
      <c r="P40" s="429" t="s">
        <v>327</v>
      </c>
      <c r="Q40" s="429">
        <v>613</v>
      </c>
      <c r="R40" s="429" t="s">
        <v>327</v>
      </c>
      <c r="S40" s="429" t="s">
        <v>327</v>
      </c>
    </row>
    <row r="41" spans="1:19" ht="39" x14ac:dyDescent="0.4">
      <c r="A41" s="341" t="s">
        <v>524</v>
      </c>
      <c r="B41" s="341" t="s">
        <v>525</v>
      </c>
      <c r="C41" s="429"/>
      <c r="D41" s="429"/>
      <c r="E41" s="429"/>
      <c r="F41" s="429" t="s">
        <v>327</v>
      </c>
      <c r="G41" s="429" t="s">
        <v>327</v>
      </c>
      <c r="H41" s="429" t="s">
        <v>327</v>
      </c>
      <c r="I41" s="429" t="s">
        <v>327</v>
      </c>
      <c r="J41" s="429" t="s">
        <v>327</v>
      </c>
      <c r="K41" s="429" t="s">
        <v>327</v>
      </c>
      <c r="L41" s="429" t="s">
        <v>327</v>
      </c>
      <c r="M41" s="429" t="s">
        <v>327</v>
      </c>
      <c r="N41" s="429" t="s">
        <v>327</v>
      </c>
      <c r="O41" s="429" t="s">
        <v>327</v>
      </c>
      <c r="P41" s="429" t="s">
        <v>327</v>
      </c>
      <c r="Q41" s="429">
        <v>351</v>
      </c>
      <c r="R41" s="429" t="s">
        <v>327</v>
      </c>
      <c r="S41" s="429" t="s">
        <v>327</v>
      </c>
    </row>
    <row r="42" spans="1:19" s="335" customFormat="1" x14ac:dyDescent="0.4">
      <c r="A42" s="453" t="s">
        <v>526</v>
      </c>
      <c r="B42" s="453" t="s">
        <v>527</v>
      </c>
      <c r="C42" s="429"/>
      <c r="D42" s="429"/>
      <c r="E42" s="429"/>
      <c r="F42" s="429" t="s">
        <v>327</v>
      </c>
      <c r="G42" s="429" t="s">
        <v>328</v>
      </c>
      <c r="H42" s="429" t="s">
        <v>328</v>
      </c>
      <c r="I42" s="429" t="s">
        <v>328</v>
      </c>
      <c r="J42" s="429" t="s">
        <v>328</v>
      </c>
      <c r="K42" s="429" t="s">
        <v>328</v>
      </c>
      <c r="L42" s="429" t="s">
        <v>328</v>
      </c>
      <c r="M42" s="429" t="s">
        <v>328</v>
      </c>
      <c r="N42" s="429" t="s">
        <v>328</v>
      </c>
      <c r="O42" s="429" t="s">
        <v>328</v>
      </c>
      <c r="P42" s="435">
        <v>549</v>
      </c>
      <c r="Q42" s="429" t="s">
        <v>328</v>
      </c>
      <c r="R42" s="429" t="s">
        <v>327</v>
      </c>
      <c r="S42" s="429" t="s">
        <v>327</v>
      </c>
    </row>
    <row r="43" spans="1:19" ht="39" x14ac:dyDescent="0.4">
      <c r="A43" s="341" t="s">
        <v>536</v>
      </c>
      <c r="B43" s="341" t="s">
        <v>409</v>
      </c>
      <c r="C43" s="429" t="s">
        <v>479</v>
      </c>
      <c r="D43" s="429" t="s">
        <v>479</v>
      </c>
      <c r="E43" s="429" t="s">
        <v>479</v>
      </c>
      <c r="F43" s="429" t="s">
        <v>479</v>
      </c>
      <c r="G43" s="429" t="s">
        <v>479</v>
      </c>
      <c r="H43" s="429" t="s">
        <v>479</v>
      </c>
      <c r="I43" s="429" t="s">
        <v>479</v>
      </c>
      <c r="J43" s="434">
        <v>374</v>
      </c>
      <c r="K43" s="429" t="s">
        <v>479</v>
      </c>
      <c r="L43" s="429" t="s">
        <v>479</v>
      </c>
      <c r="M43" s="429" t="s">
        <v>479</v>
      </c>
      <c r="N43" s="429" t="s">
        <v>479</v>
      </c>
      <c r="O43" s="429" t="s">
        <v>479</v>
      </c>
      <c r="P43" s="429" t="s">
        <v>328</v>
      </c>
      <c r="Q43" s="429" t="s">
        <v>328</v>
      </c>
      <c r="R43" s="429" t="s">
        <v>328</v>
      </c>
      <c r="S43" s="429" t="s">
        <v>328</v>
      </c>
    </row>
    <row r="44" spans="1:19" ht="39" x14ac:dyDescent="0.4">
      <c r="A44" s="341" t="s">
        <v>537</v>
      </c>
      <c r="B44" s="341" t="s">
        <v>538</v>
      </c>
      <c r="C44" s="429" t="s">
        <v>479</v>
      </c>
      <c r="D44" s="429" t="s">
        <v>479</v>
      </c>
      <c r="E44" s="429" t="s">
        <v>479</v>
      </c>
      <c r="F44" s="429" t="s">
        <v>479</v>
      </c>
      <c r="G44" s="429" t="s">
        <v>479</v>
      </c>
      <c r="H44" s="429" t="s">
        <v>479</v>
      </c>
      <c r="I44" s="434">
        <v>1444</v>
      </c>
      <c r="J44" s="429" t="s">
        <v>479</v>
      </c>
      <c r="K44" s="429" t="s">
        <v>479</v>
      </c>
      <c r="L44" s="429" t="s">
        <v>479</v>
      </c>
      <c r="M44" s="429" t="s">
        <v>479</v>
      </c>
      <c r="N44" s="429" t="s">
        <v>479</v>
      </c>
      <c r="O44" s="429" t="s">
        <v>479</v>
      </c>
      <c r="P44" s="429" t="s">
        <v>328</v>
      </c>
      <c r="Q44" s="429" t="s">
        <v>328</v>
      </c>
      <c r="R44" s="429" t="s">
        <v>328</v>
      </c>
      <c r="S44" s="429" t="s">
        <v>328</v>
      </c>
    </row>
    <row r="45" spans="1:19" ht="39" x14ac:dyDescent="0.4">
      <c r="A45" s="341" t="s">
        <v>539</v>
      </c>
      <c r="B45" s="341" t="s">
        <v>540</v>
      </c>
      <c r="C45" s="429" t="s">
        <v>479</v>
      </c>
      <c r="D45" s="429" t="s">
        <v>479</v>
      </c>
      <c r="E45" s="429" t="s">
        <v>479</v>
      </c>
      <c r="F45" s="429" t="s">
        <v>479</v>
      </c>
      <c r="G45" s="429" t="s">
        <v>479</v>
      </c>
      <c r="H45" s="434">
        <v>21644</v>
      </c>
      <c r="I45" s="429" t="s">
        <v>479</v>
      </c>
      <c r="J45" s="429" t="s">
        <v>479</v>
      </c>
      <c r="K45" s="429" t="s">
        <v>479</v>
      </c>
      <c r="L45" s="429" t="s">
        <v>479</v>
      </c>
      <c r="M45" s="429" t="s">
        <v>479</v>
      </c>
      <c r="N45" s="429" t="s">
        <v>479</v>
      </c>
      <c r="O45" s="429" t="s">
        <v>479</v>
      </c>
      <c r="P45" s="429" t="s">
        <v>328</v>
      </c>
      <c r="Q45" s="429" t="s">
        <v>328</v>
      </c>
      <c r="R45" s="429" t="s">
        <v>328</v>
      </c>
      <c r="S45" s="429" t="s">
        <v>328</v>
      </c>
    </row>
    <row r="46" spans="1:19" ht="39" x14ac:dyDescent="0.4">
      <c r="A46" s="341" t="s">
        <v>541</v>
      </c>
      <c r="B46" s="341" t="s">
        <v>542</v>
      </c>
      <c r="C46" s="429" t="s">
        <v>479</v>
      </c>
      <c r="D46" s="429" t="s">
        <v>479</v>
      </c>
      <c r="E46" s="429" t="s">
        <v>479</v>
      </c>
      <c r="F46" s="429" t="s">
        <v>479</v>
      </c>
      <c r="G46" s="429" t="s">
        <v>479</v>
      </c>
      <c r="H46" s="434">
        <v>343</v>
      </c>
      <c r="I46" s="429" t="s">
        <v>479</v>
      </c>
      <c r="J46" s="429" t="s">
        <v>479</v>
      </c>
      <c r="K46" s="429" t="s">
        <v>479</v>
      </c>
      <c r="L46" s="429" t="s">
        <v>479</v>
      </c>
      <c r="M46" s="429" t="s">
        <v>479</v>
      </c>
      <c r="N46" s="429" t="s">
        <v>479</v>
      </c>
      <c r="O46" s="429" t="s">
        <v>479</v>
      </c>
      <c r="P46" s="429" t="s">
        <v>328</v>
      </c>
      <c r="Q46" s="429" t="s">
        <v>328</v>
      </c>
      <c r="R46" s="429" t="s">
        <v>328</v>
      </c>
      <c r="S46" s="429" t="s">
        <v>328</v>
      </c>
    </row>
    <row r="47" spans="1:19" ht="39" hidden="1" x14ac:dyDescent="0.4">
      <c r="A47" s="341" t="s">
        <v>543</v>
      </c>
      <c r="B47" s="341" t="s">
        <v>544</v>
      </c>
      <c r="C47" s="429">
        <v>1752</v>
      </c>
      <c r="D47" s="429" t="s">
        <v>479</v>
      </c>
      <c r="E47" s="429" t="s">
        <v>479</v>
      </c>
      <c r="F47" s="429" t="s">
        <v>479</v>
      </c>
      <c r="G47" s="429" t="s">
        <v>479</v>
      </c>
      <c r="H47" s="429" t="s">
        <v>479</v>
      </c>
      <c r="I47" s="429" t="s">
        <v>479</v>
      </c>
      <c r="J47" s="429" t="s">
        <v>479</v>
      </c>
      <c r="K47" s="429" t="s">
        <v>479</v>
      </c>
      <c r="L47" s="429" t="s">
        <v>479</v>
      </c>
      <c r="M47" s="429" t="s">
        <v>479</v>
      </c>
      <c r="N47" s="429" t="s">
        <v>479</v>
      </c>
      <c r="O47" s="429" t="s">
        <v>479</v>
      </c>
      <c r="P47" s="429"/>
      <c r="Q47" s="429"/>
      <c r="R47" s="429"/>
      <c r="S47" s="429"/>
    </row>
    <row r="48" spans="1:19" ht="58.5" hidden="1" x14ac:dyDescent="0.4">
      <c r="A48" s="341" t="s">
        <v>545</v>
      </c>
      <c r="B48" s="341" t="s">
        <v>546</v>
      </c>
      <c r="C48" s="429">
        <v>196</v>
      </c>
      <c r="D48" s="429" t="s">
        <v>479</v>
      </c>
      <c r="E48" s="429" t="s">
        <v>479</v>
      </c>
      <c r="F48" s="429" t="s">
        <v>479</v>
      </c>
      <c r="G48" s="429" t="s">
        <v>479</v>
      </c>
      <c r="H48" s="429" t="s">
        <v>479</v>
      </c>
      <c r="I48" s="429" t="s">
        <v>479</v>
      </c>
      <c r="J48" s="429" t="s">
        <v>479</v>
      </c>
      <c r="K48" s="429" t="s">
        <v>479</v>
      </c>
      <c r="L48" s="429" t="s">
        <v>479</v>
      </c>
      <c r="M48" s="429" t="s">
        <v>479</v>
      </c>
      <c r="N48" s="429" t="s">
        <v>479</v>
      </c>
      <c r="O48" s="429" t="s">
        <v>479</v>
      </c>
      <c r="P48" s="429"/>
      <c r="Q48" s="429"/>
      <c r="R48" s="429"/>
      <c r="S48" s="429"/>
    </row>
    <row r="49" spans="1:19" x14ac:dyDescent="0.4">
      <c r="A49" s="341" t="s">
        <v>370</v>
      </c>
      <c r="B49" s="341" t="s">
        <v>339</v>
      </c>
      <c r="C49" s="429" t="s">
        <v>479</v>
      </c>
      <c r="D49" s="429" t="s">
        <v>479</v>
      </c>
      <c r="E49" s="429" t="s">
        <v>479</v>
      </c>
      <c r="F49" s="429" t="s">
        <v>479</v>
      </c>
      <c r="G49" s="429" t="s">
        <v>479</v>
      </c>
      <c r="H49" s="434">
        <v>439</v>
      </c>
      <c r="I49" s="429" t="s">
        <v>479</v>
      </c>
      <c r="J49" s="429" t="s">
        <v>479</v>
      </c>
      <c r="K49" s="429" t="s">
        <v>479</v>
      </c>
      <c r="L49" s="429" t="s">
        <v>479</v>
      </c>
      <c r="M49" s="429" t="s">
        <v>479</v>
      </c>
      <c r="N49" s="429" t="s">
        <v>479</v>
      </c>
      <c r="O49" s="429" t="s">
        <v>479</v>
      </c>
      <c r="P49" s="429" t="s">
        <v>328</v>
      </c>
      <c r="Q49" s="429" t="s">
        <v>328</v>
      </c>
      <c r="R49" s="429" t="s">
        <v>328</v>
      </c>
      <c r="S49" s="429" t="s">
        <v>328</v>
      </c>
    </row>
    <row r="50" spans="1:19" ht="39" x14ac:dyDescent="0.4">
      <c r="A50" s="436" t="s">
        <v>547</v>
      </c>
      <c r="B50" s="436" t="s">
        <v>548</v>
      </c>
      <c r="C50" s="442">
        <v>3999</v>
      </c>
      <c r="D50" s="442">
        <v>307</v>
      </c>
      <c r="E50" s="439">
        <v>755</v>
      </c>
      <c r="F50" s="439">
        <v>578</v>
      </c>
      <c r="G50" s="439">
        <v>1285</v>
      </c>
      <c r="H50" s="439">
        <v>22981</v>
      </c>
      <c r="I50" s="439">
        <v>1617</v>
      </c>
      <c r="J50" s="439">
        <v>856</v>
      </c>
      <c r="K50" s="439">
        <v>958</v>
      </c>
      <c r="L50" s="439">
        <v>253</v>
      </c>
      <c r="M50" s="439">
        <v>1043</v>
      </c>
      <c r="N50" s="439">
        <v>198</v>
      </c>
      <c r="O50" s="439">
        <v>435</v>
      </c>
      <c r="P50" s="439">
        <v>763</v>
      </c>
      <c r="Q50" s="439">
        <v>1133</v>
      </c>
      <c r="R50" s="439">
        <v>386</v>
      </c>
      <c r="S50" s="439">
        <v>1887</v>
      </c>
    </row>
    <row r="51" spans="1:19" s="331" customFormat="1" ht="39" x14ac:dyDescent="0.4">
      <c r="A51" s="443" t="s">
        <v>549</v>
      </c>
      <c r="B51" s="443" t="s">
        <v>550</v>
      </c>
      <c r="C51" s="444">
        <v>15221</v>
      </c>
      <c r="D51" s="444">
        <v>9588</v>
      </c>
      <c r="E51" s="444">
        <v>14533</v>
      </c>
      <c r="F51" s="444">
        <v>18092</v>
      </c>
      <c r="G51" s="444">
        <v>12217</v>
      </c>
      <c r="H51" s="444">
        <v>13685</v>
      </c>
      <c r="I51" s="444">
        <v>26803</v>
      </c>
      <c r="J51" s="444">
        <v>34021</v>
      </c>
      <c r="K51" s="444">
        <v>36113</v>
      </c>
      <c r="L51" s="452">
        <v>41775</v>
      </c>
      <c r="M51" s="452">
        <v>44652</v>
      </c>
      <c r="N51" s="452">
        <v>43113</v>
      </c>
      <c r="O51" s="452">
        <v>49817</v>
      </c>
      <c r="P51" s="452">
        <v>65947</v>
      </c>
      <c r="Q51" s="452">
        <v>70832</v>
      </c>
      <c r="R51" s="452">
        <v>76967</v>
      </c>
      <c r="S51" s="452">
        <v>71728</v>
      </c>
    </row>
    <row r="52" spans="1:19" ht="39" x14ac:dyDescent="0.4">
      <c r="A52" s="454" t="s">
        <v>551</v>
      </c>
      <c r="B52" s="454" t="s">
        <v>552</v>
      </c>
      <c r="C52" s="455">
        <v>4913</v>
      </c>
      <c r="D52" s="455">
        <v>3128</v>
      </c>
      <c r="E52" s="434">
        <v>4624</v>
      </c>
      <c r="F52" s="434">
        <v>5271</v>
      </c>
      <c r="G52" s="434">
        <v>4133</v>
      </c>
      <c r="H52" s="434">
        <v>5026</v>
      </c>
      <c r="I52" s="434">
        <v>8076</v>
      </c>
      <c r="J52" s="434">
        <v>9618</v>
      </c>
      <c r="K52" s="434">
        <v>8763</v>
      </c>
      <c r="L52" s="434">
        <v>11512</v>
      </c>
      <c r="M52" s="434">
        <v>10991</v>
      </c>
      <c r="N52" s="434">
        <v>10374</v>
      </c>
      <c r="O52" s="434">
        <v>13417</v>
      </c>
      <c r="P52" s="434">
        <v>19438</v>
      </c>
      <c r="Q52" s="434">
        <v>21466</v>
      </c>
      <c r="R52" s="434">
        <v>20399</v>
      </c>
      <c r="S52" s="434">
        <v>19714</v>
      </c>
    </row>
    <row r="53" spans="1:19" ht="58.5" x14ac:dyDescent="0.4">
      <c r="A53" s="341" t="s">
        <v>553</v>
      </c>
      <c r="B53" s="341" t="s">
        <v>554</v>
      </c>
      <c r="C53" s="429" t="s">
        <v>479</v>
      </c>
      <c r="D53" s="429">
        <v>-389</v>
      </c>
      <c r="E53" s="429" t="s">
        <v>479</v>
      </c>
      <c r="F53" s="434">
        <v>1709</v>
      </c>
      <c r="G53" s="429" t="s">
        <v>479</v>
      </c>
      <c r="H53" s="429">
        <v>-1317</v>
      </c>
      <c r="I53" s="429" t="s">
        <v>479</v>
      </c>
      <c r="J53" s="429" t="s">
        <v>479</v>
      </c>
      <c r="K53" s="429" t="s">
        <v>479</v>
      </c>
      <c r="L53" s="429" t="s">
        <v>479</v>
      </c>
      <c r="M53" s="429" t="s">
        <v>479</v>
      </c>
      <c r="N53" s="429" t="s">
        <v>479</v>
      </c>
      <c r="O53" s="429" t="s">
        <v>479</v>
      </c>
      <c r="P53" s="429" t="s">
        <v>328</v>
      </c>
      <c r="Q53" s="429" t="s">
        <v>328</v>
      </c>
      <c r="R53" s="429" t="s">
        <v>328</v>
      </c>
      <c r="S53" s="429" t="s">
        <v>328</v>
      </c>
    </row>
    <row r="54" spans="1:19" ht="39" x14ac:dyDescent="0.4">
      <c r="A54" s="341" t="s">
        <v>555</v>
      </c>
      <c r="B54" s="341" t="s">
        <v>556</v>
      </c>
      <c r="C54" s="429">
        <v>1746</v>
      </c>
      <c r="D54" s="429">
        <v>705</v>
      </c>
      <c r="E54" s="429">
        <v>-160</v>
      </c>
      <c r="F54" s="434">
        <v>2008</v>
      </c>
      <c r="G54" s="434">
        <v>487</v>
      </c>
      <c r="H54" s="434">
        <v>209</v>
      </c>
      <c r="I54" s="434">
        <v>209</v>
      </c>
      <c r="J54" s="434">
        <v>436</v>
      </c>
      <c r="K54" s="434">
        <v>819</v>
      </c>
      <c r="L54" s="434">
        <v>342</v>
      </c>
      <c r="M54" s="434">
        <v>1074</v>
      </c>
      <c r="N54" s="434">
        <v>975</v>
      </c>
      <c r="O54" s="434">
        <v>302</v>
      </c>
      <c r="P54" s="456">
        <v>-780</v>
      </c>
      <c r="Q54" s="456">
        <v>-2682</v>
      </c>
      <c r="R54" s="456">
        <v>-468</v>
      </c>
      <c r="S54" s="456">
        <v>-1760</v>
      </c>
    </row>
    <row r="55" spans="1:19" ht="58.5" x14ac:dyDescent="0.4">
      <c r="A55" s="341" t="s">
        <v>557</v>
      </c>
      <c r="B55" s="341" t="s">
        <v>558</v>
      </c>
      <c r="C55" s="335">
        <v>6660</v>
      </c>
      <c r="D55" s="429">
        <v>3444</v>
      </c>
      <c r="E55" s="434">
        <v>4464</v>
      </c>
      <c r="F55" s="434">
        <v>8989</v>
      </c>
      <c r="G55" s="434">
        <v>4620</v>
      </c>
      <c r="H55" s="434">
        <v>3917</v>
      </c>
      <c r="I55" s="434">
        <v>8286</v>
      </c>
      <c r="J55" s="434">
        <v>10054</v>
      </c>
      <c r="K55" s="434">
        <v>9582</v>
      </c>
      <c r="L55" s="434">
        <v>11855</v>
      </c>
      <c r="M55" s="434">
        <v>12066</v>
      </c>
      <c r="N55" s="434">
        <v>11350</v>
      </c>
      <c r="O55" s="434">
        <v>13719</v>
      </c>
      <c r="P55" s="434">
        <v>18657</v>
      </c>
      <c r="Q55" s="434">
        <v>18783</v>
      </c>
      <c r="R55" s="434">
        <v>19930</v>
      </c>
      <c r="S55" s="434">
        <v>17953</v>
      </c>
    </row>
    <row r="56" spans="1:19" x14ac:dyDescent="0.4">
      <c r="A56" s="433" t="s">
        <v>559</v>
      </c>
      <c r="B56" s="433" t="s">
        <v>560</v>
      </c>
      <c r="C56" s="457">
        <v>8561</v>
      </c>
      <c r="D56" s="457">
        <v>6144</v>
      </c>
      <c r="E56" s="458">
        <v>10069</v>
      </c>
      <c r="F56" s="458">
        <v>9102</v>
      </c>
      <c r="G56" s="458">
        <v>7597</v>
      </c>
      <c r="H56" s="458">
        <v>9767</v>
      </c>
      <c r="I56" s="458">
        <v>18517</v>
      </c>
      <c r="J56" s="458">
        <v>23966</v>
      </c>
      <c r="K56" s="458">
        <v>26530</v>
      </c>
      <c r="L56" s="458">
        <v>29920</v>
      </c>
      <c r="M56" s="458">
        <v>32586</v>
      </c>
      <c r="N56" s="458">
        <v>31762</v>
      </c>
      <c r="O56" s="458">
        <v>36097</v>
      </c>
      <c r="P56" s="458">
        <v>47289</v>
      </c>
      <c r="Q56" s="458">
        <v>52048</v>
      </c>
      <c r="R56" s="458">
        <v>57037</v>
      </c>
      <c r="S56" s="458">
        <v>53774</v>
      </c>
    </row>
    <row r="57" spans="1:19" ht="58.5" x14ac:dyDescent="0.4">
      <c r="A57" s="516" t="s">
        <v>773</v>
      </c>
      <c r="B57" s="341" t="s">
        <v>772</v>
      </c>
      <c r="C57" s="429">
        <v>24</v>
      </c>
      <c r="D57" s="429">
        <v>13</v>
      </c>
      <c r="E57" s="434">
        <v>22</v>
      </c>
      <c r="F57" s="434">
        <v>19</v>
      </c>
      <c r="G57" s="434">
        <v>18</v>
      </c>
      <c r="H57" s="434">
        <v>43</v>
      </c>
      <c r="I57" s="434">
        <v>72</v>
      </c>
      <c r="J57" s="434">
        <v>66</v>
      </c>
      <c r="K57" s="434">
        <v>57</v>
      </c>
      <c r="L57" s="434">
        <v>82</v>
      </c>
      <c r="M57" s="434">
        <v>62</v>
      </c>
      <c r="N57" s="429">
        <v>-3</v>
      </c>
      <c r="O57" s="429" t="s">
        <v>479</v>
      </c>
      <c r="P57" s="429" t="s">
        <v>328</v>
      </c>
      <c r="Q57" s="429" t="s">
        <v>328</v>
      </c>
      <c r="R57" s="461" t="s">
        <v>561</v>
      </c>
      <c r="S57" s="461">
        <v>-1</v>
      </c>
    </row>
    <row r="58" spans="1:19" s="331" customFormat="1" ht="39" x14ac:dyDescent="0.4">
      <c r="A58" s="443" t="s">
        <v>562</v>
      </c>
      <c r="B58" s="443" t="s">
        <v>563</v>
      </c>
      <c r="C58" s="444">
        <v>8536</v>
      </c>
      <c r="D58" s="444">
        <v>6130</v>
      </c>
      <c r="E58" s="444">
        <v>10046</v>
      </c>
      <c r="F58" s="444">
        <v>9083</v>
      </c>
      <c r="G58" s="444">
        <v>7578</v>
      </c>
      <c r="H58" s="444">
        <v>9724</v>
      </c>
      <c r="I58" s="444">
        <v>18445</v>
      </c>
      <c r="J58" s="444">
        <v>23899</v>
      </c>
      <c r="K58" s="444">
        <v>26473</v>
      </c>
      <c r="L58" s="452">
        <v>29838</v>
      </c>
      <c r="M58" s="452">
        <v>32523</v>
      </c>
      <c r="N58" s="452">
        <v>31766</v>
      </c>
      <c r="O58" s="452">
        <v>36097</v>
      </c>
      <c r="P58" s="452">
        <v>47289</v>
      </c>
      <c r="Q58" s="452">
        <v>52048</v>
      </c>
      <c r="R58" s="452">
        <v>57037</v>
      </c>
      <c r="S58" s="452">
        <v>53776</v>
      </c>
    </row>
  </sheetData>
  <mergeCells count="1">
    <mergeCell ref="A1:M1"/>
  </mergeCells>
  <phoneticPr fontId="3"/>
  <pageMargins left="0.7" right="0.7" top="0.75" bottom="0.75" header="0.3" footer="0.3"/>
  <pageSetup paperSize="9" scale="44" orientation="portrait" r:id="rId1"/>
  <ignoredErrors>
    <ignoredError sqref="R57" numberStoredAsText="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7306D8-81E6-4F6C-BFC1-5B8CBBCC8B64}">
  <sheetPr>
    <pageSetUpPr fitToPage="1"/>
  </sheetPr>
  <dimension ref="A1:S45"/>
  <sheetViews>
    <sheetView zoomScale="70" zoomScaleNormal="70" workbookViewId="0">
      <pane xSplit="1" topLeftCell="B1" activePane="topRight" state="frozen"/>
      <selection pane="topRight" activeCell="U3" sqref="U3"/>
    </sheetView>
  </sheetViews>
  <sheetFormatPr defaultColWidth="8.875" defaultRowHeight="19.5" x14ac:dyDescent="0.4"/>
  <cols>
    <col min="1" max="1" width="26" style="341" customWidth="1"/>
    <col min="2" max="2" width="30.75" style="341" customWidth="1"/>
    <col min="3" max="3" width="14" style="333" customWidth="1"/>
    <col min="4" max="19" width="12.625" style="333" customWidth="1"/>
    <col min="20" max="16384" width="8.875" style="333"/>
  </cols>
  <sheetData>
    <row r="1" spans="1:19" ht="20.25" customHeight="1" x14ac:dyDescent="0.4">
      <c r="A1" s="331" t="s">
        <v>564</v>
      </c>
      <c r="B1" s="331"/>
      <c r="C1" s="331"/>
      <c r="D1" s="331"/>
      <c r="E1" s="331"/>
      <c r="F1" s="331"/>
      <c r="G1" s="331"/>
      <c r="H1" s="331"/>
      <c r="I1" s="331"/>
      <c r="J1" s="331"/>
      <c r="K1" s="331"/>
      <c r="L1" s="331"/>
      <c r="M1" s="331"/>
      <c r="N1" s="331"/>
      <c r="O1" s="459"/>
      <c r="P1" s="459"/>
      <c r="Q1" s="459"/>
      <c r="R1" s="459"/>
      <c r="S1" s="459"/>
    </row>
    <row r="2" spans="1:19" x14ac:dyDescent="0.4">
      <c r="A2" s="431"/>
      <c r="B2" s="431"/>
      <c r="C2" s="332"/>
      <c r="D2" s="332"/>
    </row>
    <row r="3" spans="1:19" ht="39" x14ac:dyDescent="0.4">
      <c r="A3" s="431" t="s">
        <v>565</v>
      </c>
      <c r="B3" s="427" t="s">
        <v>566</v>
      </c>
      <c r="C3" s="332"/>
      <c r="D3" s="332"/>
      <c r="M3" s="335"/>
      <c r="N3" s="333" t="s">
        <v>140</v>
      </c>
    </row>
    <row r="4" spans="1:19" x14ac:dyDescent="0.4">
      <c r="A4" s="334"/>
      <c r="B4" s="334"/>
      <c r="C4" s="432" t="s">
        <v>236</v>
      </c>
      <c r="D4" s="432" t="s">
        <v>237</v>
      </c>
      <c r="E4" s="432" t="s">
        <v>238</v>
      </c>
      <c r="F4" s="432" t="s">
        <v>239</v>
      </c>
      <c r="G4" s="432" t="s">
        <v>240</v>
      </c>
      <c r="H4" s="432" t="s">
        <v>59</v>
      </c>
      <c r="I4" s="432" t="s">
        <v>60</v>
      </c>
      <c r="J4" s="432" t="s">
        <v>61</v>
      </c>
      <c r="K4" s="432" t="s">
        <v>62</v>
      </c>
      <c r="L4" s="432" t="s">
        <v>63</v>
      </c>
      <c r="M4" s="432" t="s">
        <v>64</v>
      </c>
      <c r="N4" s="432" t="s">
        <v>241</v>
      </c>
      <c r="O4" s="432" t="s">
        <v>230</v>
      </c>
      <c r="P4" s="432" t="s">
        <v>242</v>
      </c>
      <c r="Q4" s="432" t="s">
        <v>68</v>
      </c>
      <c r="R4" s="432" t="s">
        <v>69</v>
      </c>
      <c r="S4" s="432" t="s">
        <v>70</v>
      </c>
    </row>
    <row r="5" spans="1:19" ht="39" x14ac:dyDescent="0.4">
      <c r="A5" s="334" t="s">
        <v>549</v>
      </c>
      <c r="B5" s="334" t="s">
        <v>550</v>
      </c>
      <c r="C5" s="429">
        <v>15221</v>
      </c>
      <c r="D5" s="429">
        <v>9588</v>
      </c>
      <c r="E5" s="429">
        <v>14533</v>
      </c>
      <c r="F5" s="429">
        <v>18092</v>
      </c>
      <c r="G5" s="429">
        <v>12217</v>
      </c>
      <c r="H5" s="429">
        <v>13685</v>
      </c>
      <c r="I5" s="429">
        <v>26803</v>
      </c>
      <c r="J5" s="429">
        <v>34021</v>
      </c>
      <c r="K5" s="429">
        <v>36113</v>
      </c>
      <c r="L5" s="429">
        <v>41775</v>
      </c>
      <c r="M5" s="429">
        <v>44652</v>
      </c>
      <c r="N5" s="429">
        <v>43113</v>
      </c>
      <c r="O5" s="429">
        <v>49817</v>
      </c>
      <c r="P5" s="429">
        <v>65947</v>
      </c>
      <c r="Q5" s="429">
        <v>70832</v>
      </c>
      <c r="R5" s="429">
        <v>76967</v>
      </c>
      <c r="S5" s="429">
        <v>71728</v>
      </c>
    </row>
    <row r="6" spans="1:19" ht="39" x14ac:dyDescent="0.4">
      <c r="A6" s="343" t="s">
        <v>567</v>
      </c>
      <c r="B6" s="341" t="s">
        <v>568</v>
      </c>
      <c r="C6" s="429">
        <v>8503</v>
      </c>
      <c r="D6" s="429">
        <v>8301</v>
      </c>
      <c r="E6" s="429">
        <v>7924</v>
      </c>
      <c r="F6" s="429">
        <v>7969</v>
      </c>
      <c r="G6" s="429">
        <v>7909</v>
      </c>
      <c r="H6" s="429">
        <v>8050</v>
      </c>
      <c r="I6" s="429">
        <v>7951</v>
      </c>
      <c r="J6" s="429">
        <v>9425</v>
      </c>
      <c r="K6" s="429">
        <v>9546</v>
      </c>
      <c r="L6" s="429">
        <v>10591</v>
      </c>
      <c r="M6" s="429">
        <v>11506</v>
      </c>
      <c r="N6" s="429">
        <v>13256</v>
      </c>
      <c r="O6" s="429">
        <v>15536</v>
      </c>
      <c r="P6" s="429">
        <v>16205</v>
      </c>
      <c r="Q6" s="429">
        <v>17524</v>
      </c>
      <c r="R6" s="429">
        <v>18551</v>
      </c>
      <c r="S6" s="429">
        <v>19895</v>
      </c>
    </row>
    <row r="7" spans="1:19" x14ac:dyDescent="0.4">
      <c r="A7" s="341" t="s">
        <v>570</v>
      </c>
      <c r="B7" s="341" t="s">
        <v>529</v>
      </c>
      <c r="C7" s="440" t="s">
        <v>327</v>
      </c>
      <c r="D7" s="440" t="s">
        <v>327</v>
      </c>
      <c r="E7" s="440" t="s">
        <v>327</v>
      </c>
      <c r="F7" s="429" t="s">
        <v>328</v>
      </c>
      <c r="G7" s="429">
        <v>1009</v>
      </c>
      <c r="H7" s="429">
        <v>263</v>
      </c>
      <c r="I7" s="429" t="s">
        <v>327</v>
      </c>
      <c r="J7" s="429" t="s">
        <v>327</v>
      </c>
      <c r="K7" s="429">
        <v>780</v>
      </c>
      <c r="L7" s="429" t="s">
        <v>327</v>
      </c>
      <c r="M7" s="429">
        <v>195</v>
      </c>
      <c r="N7" s="429" t="s">
        <v>327</v>
      </c>
      <c r="O7" s="429">
        <v>148</v>
      </c>
      <c r="P7" s="429" t="s">
        <v>328</v>
      </c>
      <c r="Q7" s="429" t="s">
        <v>328</v>
      </c>
      <c r="R7" s="429" t="s">
        <v>327</v>
      </c>
      <c r="S7" s="429">
        <v>378</v>
      </c>
    </row>
    <row r="8" spans="1:19" ht="39" x14ac:dyDescent="0.4">
      <c r="A8" s="341" t="s">
        <v>522</v>
      </c>
      <c r="B8" s="341" t="s">
        <v>523</v>
      </c>
      <c r="C8" s="429"/>
      <c r="D8" s="429"/>
      <c r="E8" s="429"/>
      <c r="F8" s="429" t="s">
        <v>327</v>
      </c>
      <c r="G8" s="429" t="s">
        <v>327</v>
      </c>
      <c r="H8" s="429" t="s">
        <v>327</v>
      </c>
      <c r="I8" s="429" t="s">
        <v>327</v>
      </c>
      <c r="J8" s="429" t="s">
        <v>327</v>
      </c>
      <c r="K8" s="429" t="s">
        <v>327</v>
      </c>
      <c r="L8" s="429" t="s">
        <v>327</v>
      </c>
      <c r="M8" s="429" t="s">
        <v>327</v>
      </c>
      <c r="N8" s="429" t="s">
        <v>327</v>
      </c>
      <c r="O8" s="429" t="s">
        <v>327</v>
      </c>
      <c r="P8" s="429" t="s">
        <v>327</v>
      </c>
      <c r="Q8" s="429">
        <v>613</v>
      </c>
      <c r="R8" s="429" t="s">
        <v>327</v>
      </c>
      <c r="S8" s="429" t="s">
        <v>327</v>
      </c>
    </row>
    <row r="9" spans="1:19" ht="39" x14ac:dyDescent="0.4">
      <c r="A9" s="341" t="s">
        <v>524</v>
      </c>
      <c r="B9" s="341" t="s">
        <v>525</v>
      </c>
      <c r="C9" s="429"/>
      <c r="D9" s="429"/>
      <c r="E9" s="429"/>
      <c r="F9" s="429" t="s">
        <v>327</v>
      </c>
      <c r="G9" s="429" t="s">
        <v>327</v>
      </c>
      <c r="H9" s="429" t="s">
        <v>327</v>
      </c>
      <c r="I9" s="429" t="s">
        <v>327</v>
      </c>
      <c r="J9" s="429" t="s">
        <v>327</v>
      </c>
      <c r="K9" s="429" t="s">
        <v>327</v>
      </c>
      <c r="L9" s="429" t="s">
        <v>327</v>
      </c>
      <c r="M9" s="429" t="s">
        <v>327</v>
      </c>
      <c r="N9" s="429" t="s">
        <v>327</v>
      </c>
      <c r="O9" s="429" t="s">
        <v>327</v>
      </c>
      <c r="P9" s="429" t="s">
        <v>327</v>
      </c>
      <c r="Q9" s="429">
        <v>351</v>
      </c>
      <c r="R9" s="429" t="s">
        <v>327</v>
      </c>
      <c r="S9" s="429" t="s">
        <v>327</v>
      </c>
    </row>
    <row r="10" spans="1:19" x14ac:dyDescent="0.4">
      <c r="A10" s="343" t="s">
        <v>569</v>
      </c>
      <c r="B10" s="341" t="s">
        <v>508</v>
      </c>
      <c r="C10" s="429"/>
      <c r="D10" s="429"/>
      <c r="E10" s="429"/>
      <c r="F10" s="429" t="s">
        <v>327</v>
      </c>
      <c r="G10" s="429" t="s">
        <v>327</v>
      </c>
      <c r="H10" s="429" t="s">
        <v>327</v>
      </c>
      <c r="I10" s="429" t="s">
        <v>327</v>
      </c>
      <c r="J10" s="429" t="s">
        <v>327</v>
      </c>
      <c r="K10" s="429" t="s">
        <v>327</v>
      </c>
      <c r="L10" s="429" t="s">
        <v>327</v>
      </c>
      <c r="M10" s="429" t="s">
        <v>327</v>
      </c>
      <c r="N10" s="429" t="s">
        <v>327</v>
      </c>
      <c r="O10" s="429" t="s">
        <v>327</v>
      </c>
      <c r="P10" s="429" t="s">
        <v>327</v>
      </c>
      <c r="Q10" s="429">
        <v>-901</v>
      </c>
      <c r="R10" s="429" t="s">
        <v>327</v>
      </c>
      <c r="S10" s="429" t="s">
        <v>327</v>
      </c>
    </row>
    <row r="11" spans="1:19" x14ac:dyDescent="0.4">
      <c r="A11" s="341" t="s">
        <v>526</v>
      </c>
      <c r="B11" s="341" t="s">
        <v>527</v>
      </c>
      <c r="C11" s="440"/>
      <c r="D11" s="440"/>
      <c r="E11" s="440"/>
      <c r="F11" s="429" t="s">
        <v>327</v>
      </c>
      <c r="G11" s="429" t="s">
        <v>327</v>
      </c>
      <c r="H11" s="429" t="s">
        <v>327</v>
      </c>
      <c r="I11" s="429" t="s">
        <v>327</v>
      </c>
      <c r="J11" s="429" t="s">
        <v>327</v>
      </c>
      <c r="K11" s="429" t="s">
        <v>327</v>
      </c>
      <c r="L11" s="429" t="s">
        <v>327</v>
      </c>
      <c r="M11" s="429" t="s">
        <v>327</v>
      </c>
      <c r="N11" s="429" t="s">
        <v>327</v>
      </c>
      <c r="O11" s="429" t="s">
        <v>327</v>
      </c>
      <c r="P11" s="429">
        <v>549</v>
      </c>
      <c r="Q11" s="429" t="s">
        <v>328</v>
      </c>
      <c r="R11" s="429" t="s">
        <v>327</v>
      </c>
      <c r="S11" s="429" t="s">
        <v>327</v>
      </c>
    </row>
    <row r="12" spans="1:19" ht="58.5" x14ac:dyDescent="0.4">
      <c r="A12" s="341" t="s">
        <v>571</v>
      </c>
      <c r="B12" s="341" t="s">
        <v>572</v>
      </c>
      <c r="C12" s="429">
        <v>263</v>
      </c>
      <c r="D12" s="429">
        <v>165</v>
      </c>
      <c r="E12" s="429">
        <v>-140</v>
      </c>
      <c r="F12" s="429">
        <v>451</v>
      </c>
      <c r="G12" s="429">
        <v>-312</v>
      </c>
      <c r="H12" s="429">
        <v>308</v>
      </c>
      <c r="I12" s="429">
        <v>-217</v>
      </c>
      <c r="J12" s="429">
        <v>21</v>
      </c>
      <c r="K12" s="429">
        <v>144</v>
      </c>
      <c r="L12" s="429">
        <v>133</v>
      </c>
      <c r="M12" s="429">
        <v>226</v>
      </c>
      <c r="N12" s="429">
        <v>183</v>
      </c>
      <c r="O12" s="429">
        <v>241</v>
      </c>
      <c r="P12" s="429">
        <v>-135</v>
      </c>
      <c r="Q12" s="429">
        <v>-104</v>
      </c>
      <c r="R12" s="429">
        <v>-729</v>
      </c>
      <c r="S12" s="429">
        <v>-284</v>
      </c>
    </row>
    <row r="13" spans="1:19" ht="58.5" x14ac:dyDescent="0.4">
      <c r="A13" s="341" t="s">
        <v>573</v>
      </c>
      <c r="B13" s="341" t="s">
        <v>574</v>
      </c>
      <c r="C13" s="429">
        <v>-747</v>
      </c>
      <c r="D13" s="429">
        <v>265</v>
      </c>
      <c r="E13" s="429">
        <v>433</v>
      </c>
      <c r="F13" s="429">
        <v>95</v>
      </c>
      <c r="G13" s="429">
        <v>-449</v>
      </c>
      <c r="H13" s="429">
        <v>1145</v>
      </c>
      <c r="I13" s="429">
        <v>467</v>
      </c>
      <c r="J13" s="429">
        <v>847</v>
      </c>
      <c r="K13" s="429">
        <v>103</v>
      </c>
      <c r="L13" s="429">
        <v>553</v>
      </c>
      <c r="M13" s="429">
        <v>349</v>
      </c>
      <c r="N13" s="429">
        <v>351</v>
      </c>
      <c r="O13" s="429">
        <v>1928</v>
      </c>
      <c r="P13" s="429">
        <v>96</v>
      </c>
      <c r="Q13" s="429">
        <v>1503</v>
      </c>
      <c r="R13" s="429">
        <v>-276</v>
      </c>
      <c r="S13" s="429">
        <v>506</v>
      </c>
    </row>
    <row r="14" spans="1:19" ht="58.5" x14ac:dyDescent="0.4">
      <c r="A14" s="341" t="s">
        <v>575</v>
      </c>
      <c r="B14" s="341" t="s">
        <v>576</v>
      </c>
      <c r="C14" s="429">
        <v>-13</v>
      </c>
      <c r="D14" s="429">
        <v>-126</v>
      </c>
      <c r="E14" s="429">
        <v>11</v>
      </c>
      <c r="F14" s="429">
        <v>10</v>
      </c>
      <c r="G14" s="429">
        <v>-15</v>
      </c>
      <c r="H14" s="429">
        <v>74</v>
      </c>
      <c r="I14" s="429">
        <v>44</v>
      </c>
      <c r="J14" s="429">
        <v>-20</v>
      </c>
      <c r="K14" s="429">
        <v>-5</v>
      </c>
      <c r="L14" s="429">
        <v>-21</v>
      </c>
      <c r="M14" s="429">
        <v>25</v>
      </c>
      <c r="N14" s="429">
        <v>-10</v>
      </c>
      <c r="O14" s="429">
        <v>19</v>
      </c>
      <c r="P14" s="429">
        <v>59</v>
      </c>
      <c r="Q14" s="429">
        <v>-6</v>
      </c>
      <c r="R14" s="429">
        <v>58</v>
      </c>
      <c r="S14" s="429">
        <v>-55</v>
      </c>
    </row>
    <row r="15" spans="1:19" ht="58.5" x14ac:dyDescent="0.4">
      <c r="A15" s="341" t="s">
        <v>581</v>
      </c>
      <c r="B15" s="341" t="s">
        <v>582</v>
      </c>
      <c r="C15" s="429"/>
      <c r="D15" s="429"/>
      <c r="E15" s="429" t="s">
        <v>327</v>
      </c>
      <c r="F15" s="429" t="s">
        <v>327</v>
      </c>
      <c r="G15" s="429" t="s">
        <v>327</v>
      </c>
      <c r="H15" s="429" t="s">
        <v>327</v>
      </c>
      <c r="I15" s="429" t="s">
        <v>327</v>
      </c>
      <c r="J15" s="429" t="s">
        <v>327</v>
      </c>
      <c r="K15" s="429" t="s">
        <v>327</v>
      </c>
      <c r="L15" s="429" t="s">
        <v>327</v>
      </c>
      <c r="M15" s="429" t="s">
        <v>327</v>
      </c>
      <c r="N15" s="429">
        <v>-3255</v>
      </c>
      <c r="O15" s="429">
        <v>314</v>
      </c>
      <c r="P15" s="429">
        <v>-134</v>
      </c>
      <c r="Q15" s="429">
        <v>-17</v>
      </c>
      <c r="R15" s="429">
        <v>-212</v>
      </c>
      <c r="S15" s="429">
        <v>-2583</v>
      </c>
    </row>
    <row r="16" spans="1:19" ht="58.5" x14ac:dyDescent="0.4">
      <c r="A16" s="341" t="s">
        <v>577</v>
      </c>
      <c r="B16" s="341" t="s">
        <v>578</v>
      </c>
      <c r="C16" s="429">
        <v>-570</v>
      </c>
      <c r="D16" s="429">
        <v>-1059</v>
      </c>
      <c r="E16" s="429">
        <v>-583</v>
      </c>
      <c r="F16" s="429">
        <v>-559</v>
      </c>
      <c r="G16" s="429">
        <v>-789</v>
      </c>
      <c r="H16" s="429" t="s">
        <v>327</v>
      </c>
      <c r="I16" s="429" t="s">
        <v>327</v>
      </c>
      <c r="J16" s="429" t="s">
        <v>327</v>
      </c>
      <c r="K16" s="429" t="s">
        <v>327</v>
      </c>
      <c r="L16" s="429" t="s">
        <v>327</v>
      </c>
      <c r="M16" s="429" t="s">
        <v>327</v>
      </c>
      <c r="N16" s="429" t="s">
        <v>327</v>
      </c>
      <c r="O16" s="429" t="s">
        <v>327</v>
      </c>
      <c r="P16" s="429" t="s">
        <v>328</v>
      </c>
      <c r="Q16" s="429" t="s">
        <v>328</v>
      </c>
      <c r="R16" s="429" t="s">
        <v>328</v>
      </c>
      <c r="S16" s="429" t="s">
        <v>328</v>
      </c>
    </row>
    <row r="17" spans="1:19" ht="58.5" x14ac:dyDescent="0.4">
      <c r="A17" s="341" t="s">
        <v>579</v>
      </c>
      <c r="B17" s="341" t="s">
        <v>580</v>
      </c>
      <c r="C17" s="429" t="s">
        <v>327</v>
      </c>
      <c r="D17" s="429" t="s">
        <v>327</v>
      </c>
      <c r="E17" s="429" t="s">
        <v>327</v>
      </c>
      <c r="F17" s="429" t="s">
        <v>327</v>
      </c>
      <c r="G17" s="429" t="s">
        <v>327</v>
      </c>
      <c r="H17" s="429">
        <v>-256</v>
      </c>
      <c r="I17" s="429">
        <v>-799</v>
      </c>
      <c r="J17" s="429">
        <v>-1716</v>
      </c>
      <c r="K17" s="429">
        <v>1189</v>
      </c>
      <c r="L17" s="429">
        <v>1895</v>
      </c>
      <c r="M17" s="429">
        <v>-1411</v>
      </c>
      <c r="N17" s="429" t="s">
        <v>327</v>
      </c>
      <c r="O17" s="429" t="s">
        <v>327</v>
      </c>
      <c r="P17" s="429" t="s">
        <v>328</v>
      </c>
      <c r="Q17" s="429" t="s">
        <v>328</v>
      </c>
      <c r="R17" s="429" t="s">
        <v>328</v>
      </c>
      <c r="S17" s="429" t="s">
        <v>328</v>
      </c>
    </row>
    <row r="18" spans="1:19" ht="78" x14ac:dyDescent="0.4">
      <c r="A18" s="341" t="s">
        <v>583</v>
      </c>
      <c r="B18" s="341" t="s">
        <v>584</v>
      </c>
      <c r="C18" s="429">
        <v>-1450</v>
      </c>
      <c r="D18" s="429" t="s">
        <v>327</v>
      </c>
      <c r="E18" s="429" t="s">
        <v>327</v>
      </c>
      <c r="F18" s="429" t="s">
        <v>327</v>
      </c>
      <c r="G18" s="429" t="s">
        <v>327</v>
      </c>
      <c r="H18" s="429">
        <v>-3012</v>
      </c>
      <c r="I18" s="429" t="s">
        <v>327</v>
      </c>
      <c r="J18" s="429" t="s">
        <v>327</v>
      </c>
      <c r="K18" s="429" t="s">
        <v>327</v>
      </c>
      <c r="L18" s="429" t="s">
        <v>327</v>
      </c>
      <c r="M18" s="429" t="s">
        <v>327</v>
      </c>
      <c r="N18" s="429" t="s">
        <v>327</v>
      </c>
      <c r="O18" s="429" t="s">
        <v>327</v>
      </c>
      <c r="P18" s="429" t="s">
        <v>328</v>
      </c>
      <c r="Q18" s="429" t="s">
        <v>328</v>
      </c>
      <c r="R18" s="429" t="s">
        <v>328</v>
      </c>
      <c r="S18" s="429" t="s">
        <v>328</v>
      </c>
    </row>
    <row r="19" spans="1:19" ht="39" x14ac:dyDescent="0.4">
      <c r="A19" s="341" t="s">
        <v>585</v>
      </c>
      <c r="B19" s="341" t="s">
        <v>586</v>
      </c>
      <c r="C19" s="429">
        <v>-396</v>
      </c>
      <c r="D19" s="429">
        <v>-216</v>
      </c>
      <c r="E19" s="429">
        <v>-282</v>
      </c>
      <c r="F19" s="429">
        <v>-316</v>
      </c>
      <c r="G19" s="429">
        <v>-307</v>
      </c>
      <c r="H19" s="429">
        <v>-370</v>
      </c>
      <c r="I19" s="429">
        <v>-386</v>
      </c>
      <c r="J19" s="429">
        <v>-396</v>
      </c>
      <c r="K19" s="429">
        <v>-435</v>
      </c>
      <c r="L19" s="429">
        <v>-587</v>
      </c>
      <c r="M19" s="429">
        <v>-523</v>
      </c>
      <c r="N19" s="429">
        <v>-1373</v>
      </c>
      <c r="O19" s="429">
        <v>-552</v>
      </c>
      <c r="P19" s="429">
        <v>-515</v>
      </c>
      <c r="Q19" s="429">
        <v>-804</v>
      </c>
      <c r="R19" s="429">
        <v>-1614</v>
      </c>
      <c r="S19" s="429">
        <v>-1866</v>
      </c>
    </row>
    <row r="20" spans="1:19" x14ac:dyDescent="0.4">
      <c r="A20" s="341" t="s">
        <v>587</v>
      </c>
      <c r="B20" s="341" t="s">
        <v>489</v>
      </c>
      <c r="C20" s="429">
        <v>523</v>
      </c>
      <c r="D20" s="429">
        <v>612</v>
      </c>
      <c r="E20" s="429">
        <v>451</v>
      </c>
      <c r="F20" s="429">
        <v>426</v>
      </c>
      <c r="G20" s="429">
        <v>355</v>
      </c>
      <c r="H20" s="429">
        <v>389</v>
      </c>
      <c r="I20" s="429">
        <v>224</v>
      </c>
      <c r="J20" s="429">
        <v>182</v>
      </c>
      <c r="K20" s="429">
        <v>138</v>
      </c>
      <c r="L20" s="429">
        <v>139</v>
      </c>
      <c r="M20" s="429">
        <v>119</v>
      </c>
      <c r="N20" s="429">
        <v>91</v>
      </c>
      <c r="O20" s="429">
        <v>180</v>
      </c>
      <c r="P20" s="429">
        <v>188</v>
      </c>
      <c r="Q20" s="429">
        <v>281</v>
      </c>
      <c r="R20" s="429">
        <v>294</v>
      </c>
      <c r="S20" s="429">
        <v>278</v>
      </c>
    </row>
    <row r="21" spans="1:19" x14ac:dyDescent="0.4">
      <c r="A21" s="341" t="s">
        <v>588</v>
      </c>
      <c r="B21" s="341" t="s">
        <v>493</v>
      </c>
      <c r="C21" s="429"/>
      <c r="D21" s="429"/>
      <c r="E21" s="429" t="s">
        <v>327</v>
      </c>
      <c r="F21" s="429" t="s">
        <v>327</v>
      </c>
      <c r="G21" s="429" t="s">
        <v>327</v>
      </c>
      <c r="H21" s="429" t="s">
        <v>327</v>
      </c>
      <c r="I21" s="429" t="s">
        <v>327</v>
      </c>
      <c r="J21" s="429" t="s">
        <v>327</v>
      </c>
      <c r="K21" s="429" t="s">
        <v>327</v>
      </c>
      <c r="L21" s="429" t="s">
        <v>327</v>
      </c>
      <c r="M21" s="429" t="s">
        <v>327</v>
      </c>
      <c r="N21" s="429" t="s">
        <v>327</v>
      </c>
      <c r="O21" s="429">
        <v>2272</v>
      </c>
      <c r="P21" s="429">
        <v>948</v>
      </c>
      <c r="Q21" s="429" t="s">
        <v>328</v>
      </c>
      <c r="R21" s="429" t="s">
        <v>328</v>
      </c>
      <c r="S21" s="429" t="s">
        <v>328</v>
      </c>
    </row>
    <row r="22" spans="1:19" x14ac:dyDescent="0.4">
      <c r="A22" s="341" t="s">
        <v>589</v>
      </c>
      <c r="B22" s="341" t="s">
        <v>590</v>
      </c>
      <c r="C22" s="429" t="s">
        <v>327</v>
      </c>
      <c r="D22" s="429" t="s">
        <v>327</v>
      </c>
      <c r="E22" s="429" t="s">
        <v>327</v>
      </c>
      <c r="F22" s="429" t="s">
        <v>327</v>
      </c>
      <c r="G22" s="429" t="s">
        <v>327</v>
      </c>
      <c r="H22" s="429" t="s">
        <v>327</v>
      </c>
      <c r="I22" s="429">
        <v>79</v>
      </c>
      <c r="J22" s="429" t="s">
        <v>327</v>
      </c>
      <c r="K22" s="429" t="s">
        <v>327</v>
      </c>
      <c r="L22" s="429" t="s">
        <v>327</v>
      </c>
      <c r="M22" s="429" t="s">
        <v>327</v>
      </c>
      <c r="N22" s="429" t="s">
        <v>327</v>
      </c>
      <c r="O22" s="429" t="s">
        <v>327</v>
      </c>
      <c r="P22" s="429" t="s">
        <v>328</v>
      </c>
      <c r="Q22" s="429" t="s">
        <v>328</v>
      </c>
      <c r="R22" s="429" t="s">
        <v>328</v>
      </c>
      <c r="S22" s="429" t="s">
        <v>328</v>
      </c>
    </row>
    <row r="23" spans="1:19" ht="39" x14ac:dyDescent="0.4">
      <c r="A23" s="341" t="s">
        <v>591</v>
      </c>
      <c r="B23" s="341" t="s">
        <v>592</v>
      </c>
      <c r="C23" s="429">
        <v>8</v>
      </c>
      <c r="D23" s="429">
        <v>15</v>
      </c>
      <c r="E23" s="429">
        <v>42</v>
      </c>
      <c r="F23" s="429">
        <v>3</v>
      </c>
      <c r="G23" s="429">
        <v>-104</v>
      </c>
      <c r="H23" s="429">
        <v>-39</v>
      </c>
      <c r="I23" s="429">
        <v>-134</v>
      </c>
      <c r="J23" s="429">
        <v>29</v>
      </c>
      <c r="K23" s="429">
        <v>-2</v>
      </c>
      <c r="L23" s="429">
        <v>22</v>
      </c>
      <c r="M23" s="429">
        <v>-10</v>
      </c>
      <c r="N23" s="429">
        <v>7</v>
      </c>
      <c r="O23" s="429">
        <v>-18</v>
      </c>
      <c r="P23" s="429">
        <v>-1062</v>
      </c>
      <c r="Q23" s="429">
        <v>-1043</v>
      </c>
      <c r="R23" s="429">
        <v>-2714</v>
      </c>
      <c r="S23" s="429">
        <v>355</v>
      </c>
    </row>
    <row r="24" spans="1:19" ht="58.5" x14ac:dyDescent="0.4">
      <c r="A24" s="341" t="s">
        <v>593</v>
      </c>
      <c r="B24" s="341" t="s">
        <v>594</v>
      </c>
      <c r="C24" s="429">
        <v>1308</v>
      </c>
      <c r="D24" s="429">
        <v>-6</v>
      </c>
      <c r="E24" s="429">
        <v>92</v>
      </c>
      <c r="F24" s="429">
        <v>158</v>
      </c>
      <c r="G24" s="429">
        <v>151</v>
      </c>
      <c r="H24" s="429">
        <v>3</v>
      </c>
      <c r="I24" s="429">
        <v>-8</v>
      </c>
      <c r="J24" s="429">
        <v>273</v>
      </c>
      <c r="K24" s="429" t="s">
        <v>327</v>
      </c>
      <c r="L24" s="429">
        <v>66</v>
      </c>
      <c r="M24" s="429">
        <v>247</v>
      </c>
      <c r="N24" s="429">
        <v>-33</v>
      </c>
      <c r="O24" s="429">
        <v>-277</v>
      </c>
      <c r="P24" s="429">
        <v>-133</v>
      </c>
      <c r="Q24" s="429">
        <v>-100</v>
      </c>
      <c r="R24" s="429">
        <v>-83</v>
      </c>
      <c r="S24" s="429">
        <v>-1229</v>
      </c>
    </row>
    <row r="25" spans="1:19" ht="58.5" x14ac:dyDescent="0.4">
      <c r="A25" s="341" t="s">
        <v>595</v>
      </c>
      <c r="B25" s="341" t="s">
        <v>596</v>
      </c>
      <c r="C25" s="429"/>
      <c r="D25" s="429"/>
      <c r="E25" s="429" t="s">
        <v>327</v>
      </c>
      <c r="F25" s="429" t="s">
        <v>328</v>
      </c>
      <c r="G25" s="429" t="s">
        <v>327</v>
      </c>
      <c r="H25" s="429" t="s">
        <v>327</v>
      </c>
      <c r="I25" s="429" t="s">
        <v>327</v>
      </c>
      <c r="J25" s="429" t="s">
        <v>327</v>
      </c>
      <c r="K25" s="429" t="s">
        <v>327</v>
      </c>
      <c r="L25" s="429" t="s">
        <v>327</v>
      </c>
      <c r="M25" s="429" t="s">
        <v>327</v>
      </c>
      <c r="N25" s="429" t="s">
        <v>327</v>
      </c>
      <c r="O25" s="429">
        <v>-1463</v>
      </c>
      <c r="P25" s="429">
        <v>-812</v>
      </c>
      <c r="Q25" s="429" t="s">
        <v>328</v>
      </c>
      <c r="R25" s="429" t="s">
        <v>328</v>
      </c>
      <c r="S25" s="429" t="s">
        <v>328</v>
      </c>
    </row>
    <row r="26" spans="1:19" ht="58.5" x14ac:dyDescent="0.4">
      <c r="A26" s="341" t="s">
        <v>597</v>
      </c>
      <c r="B26" s="341" t="s">
        <v>598</v>
      </c>
      <c r="C26" s="429"/>
      <c r="D26" s="429"/>
      <c r="E26" s="429"/>
      <c r="F26" s="429" t="s">
        <v>328</v>
      </c>
      <c r="G26" s="429" t="s">
        <v>328</v>
      </c>
      <c r="H26" s="429" t="s">
        <v>328</v>
      </c>
      <c r="I26" s="429" t="s">
        <v>327</v>
      </c>
      <c r="J26" s="429" t="s">
        <v>327</v>
      </c>
      <c r="K26" s="429" t="s">
        <v>327</v>
      </c>
      <c r="L26" s="429" t="s">
        <v>327</v>
      </c>
      <c r="M26" s="429" t="s">
        <v>327</v>
      </c>
      <c r="N26" s="429" t="s">
        <v>327</v>
      </c>
      <c r="O26" s="429" t="s">
        <v>327</v>
      </c>
      <c r="P26" s="429">
        <v>-2</v>
      </c>
      <c r="Q26" s="429" t="s">
        <v>328</v>
      </c>
      <c r="R26" s="429" t="s">
        <v>328</v>
      </c>
      <c r="S26" s="429" t="s">
        <v>328</v>
      </c>
    </row>
    <row r="27" spans="1:19" ht="78" x14ac:dyDescent="0.4">
      <c r="A27" s="341" t="s">
        <v>599</v>
      </c>
      <c r="B27" s="341" t="s">
        <v>600</v>
      </c>
      <c r="C27" s="429">
        <v>244</v>
      </c>
      <c r="D27" s="429">
        <v>234</v>
      </c>
      <c r="E27" s="429">
        <v>394</v>
      </c>
      <c r="F27" s="429">
        <v>400</v>
      </c>
      <c r="G27" s="429">
        <v>93</v>
      </c>
      <c r="H27" s="429">
        <v>-8562</v>
      </c>
      <c r="I27" s="429">
        <v>137</v>
      </c>
      <c r="J27" s="429">
        <v>172</v>
      </c>
      <c r="K27" s="429">
        <v>144</v>
      </c>
      <c r="L27" s="429">
        <v>29</v>
      </c>
      <c r="M27" s="429">
        <v>367</v>
      </c>
      <c r="N27" s="429">
        <v>-410</v>
      </c>
      <c r="O27" s="429">
        <v>153</v>
      </c>
      <c r="P27" s="429">
        <v>30</v>
      </c>
      <c r="Q27" s="429">
        <v>86</v>
      </c>
      <c r="R27" s="429">
        <v>28</v>
      </c>
      <c r="S27" s="429">
        <v>-55</v>
      </c>
    </row>
    <row r="28" spans="1:19" ht="39" x14ac:dyDescent="0.4">
      <c r="A28" s="341" t="s">
        <v>601</v>
      </c>
      <c r="B28" s="341" t="s">
        <v>602</v>
      </c>
      <c r="C28" s="429">
        <v>3730</v>
      </c>
      <c r="D28" s="429">
        <v>-3138</v>
      </c>
      <c r="E28" s="429">
        <v>1167</v>
      </c>
      <c r="F28" s="429">
        <v>-6723</v>
      </c>
      <c r="G28" s="429">
        <v>-1159</v>
      </c>
      <c r="H28" s="429">
        <v>-22433</v>
      </c>
      <c r="I28" s="429">
        <v>12130</v>
      </c>
      <c r="J28" s="429">
        <v>-4241</v>
      </c>
      <c r="K28" s="429">
        <v>-7911</v>
      </c>
      <c r="L28" s="429">
        <v>-6909</v>
      </c>
      <c r="M28" s="429">
        <v>-6470</v>
      </c>
      <c r="N28" s="429">
        <v>4382</v>
      </c>
      <c r="O28" s="429">
        <v>-5444</v>
      </c>
      <c r="P28" s="429">
        <v>-220</v>
      </c>
      <c r="Q28" s="429">
        <v>-1052</v>
      </c>
      <c r="R28" s="429">
        <v>-6902</v>
      </c>
      <c r="S28" s="429">
        <v>-4393</v>
      </c>
    </row>
    <row r="29" spans="1:19" ht="39" x14ac:dyDescent="0.4">
      <c r="A29" s="341" t="s">
        <v>603</v>
      </c>
      <c r="B29" s="341" t="s">
        <v>604</v>
      </c>
      <c r="C29" s="429">
        <v>-8457</v>
      </c>
      <c r="D29" s="429">
        <v>6493</v>
      </c>
      <c r="E29" s="429">
        <v>-2048</v>
      </c>
      <c r="F29" s="429">
        <v>-7519</v>
      </c>
      <c r="G29" s="429">
        <v>2427</v>
      </c>
      <c r="H29" s="429">
        <v>5040</v>
      </c>
      <c r="I29" s="429">
        <v>-1039</v>
      </c>
      <c r="J29" s="429">
        <v>-1361</v>
      </c>
      <c r="K29" s="429">
        <v>-3816</v>
      </c>
      <c r="L29" s="429">
        <v>-5513</v>
      </c>
      <c r="M29" s="429">
        <v>-2589</v>
      </c>
      <c r="N29" s="429">
        <v>-5482</v>
      </c>
      <c r="O29" s="429">
        <v>3126</v>
      </c>
      <c r="P29" s="429">
        <v>-5252</v>
      </c>
      <c r="Q29" s="429">
        <v>-16190</v>
      </c>
      <c r="R29" s="429">
        <v>-7182</v>
      </c>
      <c r="S29" s="429">
        <v>-4217</v>
      </c>
    </row>
    <row r="30" spans="1:19" ht="39" x14ac:dyDescent="0.4">
      <c r="A30" s="341" t="s">
        <v>605</v>
      </c>
      <c r="B30" s="341" t="s">
        <v>606</v>
      </c>
      <c r="C30" s="429">
        <v>-3141</v>
      </c>
      <c r="D30" s="429">
        <v>-1459</v>
      </c>
      <c r="E30" s="429">
        <v>5075</v>
      </c>
      <c r="F30" s="429">
        <v>2402</v>
      </c>
      <c r="G30" s="429">
        <v>-3123</v>
      </c>
      <c r="H30" s="429">
        <v>1085</v>
      </c>
      <c r="I30" s="429">
        <v>-2843</v>
      </c>
      <c r="J30" s="429">
        <v>2305</v>
      </c>
      <c r="K30" s="429">
        <v>5182</v>
      </c>
      <c r="L30" s="429">
        <v>10045</v>
      </c>
      <c r="M30" s="429">
        <v>-600</v>
      </c>
      <c r="N30" s="429">
        <v>-5808</v>
      </c>
      <c r="O30" s="429">
        <v>-92</v>
      </c>
      <c r="P30" s="429">
        <v>2255</v>
      </c>
      <c r="Q30" s="429">
        <v>-4228</v>
      </c>
      <c r="R30" s="429">
        <v>-19200</v>
      </c>
      <c r="S30" s="429">
        <v>-4304</v>
      </c>
    </row>
    <row r="31" spans="1:19" ht="39" x14ac:dyDescent="0.4">
      <c r="A31" s="341" t="s">
        <v>607</v>
      </c>
      <c r="B31" s="341" t="s">
        <v>608</v>
      </c>
      <c r="C31" s="429"/>
      <c r="D31" s="429"/>
      <c r="E31" s="429" t="s">
        <v>327</v>
      </c>
      <c r="F31" s="429" t="s">
        <v>327</v>
      </c>
      <c r="G31" s="429" t="s">
        <v>327</v>
      </c>
      <c r="H31" s="429" t="s">
        <v>327</v>
      </c>
      <c r="I31" s="429" t="s">
        <v>327</v>
      </c>
      <c r="J31" s="429" t="s">
        <v>327</v>
      </c>
      <c r="K31" s="429" t="s">
        <v>327</v>
      </c>
      <c r="L31" s="429" t="s">
        <v>327</v>
      </c>
      <c r="M31" s="429" t="s">
        <v>327</v>
      </c>
      <c r="N31" s="429" t="s">
        <v>327</v>
      </c>
      <c r="O31" s="429">
        <v>4286</v>
      </c>
      <c r="P31" s="429">
        <v>1427</v>
      </c>
      <c r="Q31" s="429">
        <v>6830</v>
      </c>
      <c r="R31" s="429">
        <v>-5362</v>
      </c>
      <c r="S31" s="429">
        <v>-4247</v>
      </c>
    </row>
    <row r="32" spans="1:19" x14ac:dyDescent="0.4">
      <c r="A32" s="341" t="s">
        <v>338</v>
      </c>
      <c r="B32" s="341" t="s">
        <v>609</v>
      </c>
      <c r="C32" s="429">
        <v>2465</v>
      </c>
      <c r="D32" s="429">
        <v>-1704</v>
      </c>
      <c r="E32" s="429">
        <v>364</v>
      </c>
      <c r="F32" s="429">
        <v>1137</v>
      </c>
      <c r="G32" s="429">
        <v>-125</v>
      </c>
      <c r="H32" s="429">
        <v>2502</v>
      </c>
      <c r="I32" s="429">
        <v>2295</v>
      </c>
      <c r="J32" s="429">
        <v>2087</v>
      </c>
      <c r="K32" s="429">
        <v>-2676</v>
      </c>
      <c r="L32" s="429">
        <v>-2640</v>
      </c>
      <c r="M32" s="429">
        <v>-2221</v>
      </c>
      <c r="N32" s="429">
        <v>2536</v>
      </c>
      <c r="O32" s="429">
        <v>3322</v>
      </c>
      <c r="P32" s="429">
        <v>554</v>
      </c>
      <c r="Q32" s="429">
        <v>-4023</v>
      </c>
      <c r="R32" s="429">
        <v>633</v>
      </c>
      <c r="S32" s="429">
        <v>-729</v>
      </c>
    </row>
    <row r="33" spans="1:19" x14ac:dyDescent="0.4">
      <c r="A33" s="436" t="s">
        <v>610</v>
      </c>
      <c r="B33" s="436" t="s">
        <v>611</v>
      </c>
      <c r="C33" s="442">
        <v>17492</v>
      </c>
      <c r="D33" s="442">
        <v>17964</v>
      </c>
      <c r="E33" s="442">
        <v>27693</v>
      </c>
      <c r="F33" s="442">
        <v>16028</v>
      </c>
      <c r="G33" s="442">
        <v>17778</v>
      </c>
      <c r="H33" s="442">
        <v>-2124</v>
      </c>
      <c r="I33" s="442">
        <v>44705</v>
      </c>
      <c r="J33" s="442">
        <v>41629</v>
      </c>
      <c r="K33" s="442">
        <v>38495</v>
      </c>
      <c r="L33" s="442">
        <v>49581</v>
      </c>
      <c r="M33" s="442">
        <v>43861</v>
      </c>
      <c r="N33" s="442">
        <v>47548</v>
      </c>
      <c r="O33" s="442">
        <v>73499</v>
      </c>
      <c r="P33" s="442">
        <v>79992</v>
      </c>
      <c r="Q33" s="442">
        <v>69549</v>
      </c>
      <c r="R33" s="442">
        <v>52254</v>
      </c>
      <c r="S33" s="442">
        <v>69174</v>
      </c>
    </row>
    <row r="34" spans="1:19" ht="39" x14ac:dyDescent="0.4">
      <c r="A34" s="454" t="s">
        <v>612</v>
      </c>
      <c r="B34" s="454" t="s">
        <v>613</v>
      </c>
      <c r="C34" s="455">
        <v>398</v>
      </c>
      <c r="D34" s="455">
        <v>218</v>
      </c>
      <c r="E34" s="455">
        <v>281</v>
      </c>
      <c r="F34" s="455">
        <v>314</v>
      </c>
      <c r="G34" s="455">
        <v>309</v>
      </c>
      <c r="H34" s="455">
        <v>363</v>
      </c>
      <c r="I34" s="455">
        <v>387</v>
      </c>
      <c r="J34" s="455">
        <v>398</v>
      </c>
      <c r="K34" s="455">
        <v>433</v>
      </c>
      <c r="L34" s="455">
        <v>587</v>
      </c>
      <c r="M34" s="455">
        <v>522</v>
      </c>
      <c r="N34" s="455">
        <v>1374</v>
      </c>
      <c r="O34" s="455">
        <v>554</v>
      </c>
      <c r="P34" s="429">
        <v>517</v>
      </c>
      <c r="Q34" s="429">
        <v>774</v>
      </c>
      <c r="R34" s="429">
        <v>1646</v>
      </c>
      <c r="S34" s="512">
        <v>1856</v>
      </c>
    </row>
    <row r="35" spans="1:19" x14ac:dyDescent="0.4">
      <c r="A35" s="341" t="s">
        <v>614</v>
      </c>
      <c r="B35" s="341" t="s">
        <v>615</v>
      </c>
      <c r="C35" s="429">
        <v>-618</v>
      </c>
      <c r="D35" s="429">
        <v>-577</v>
      </c>
      <c r="E35" s="429">
        <v>-370</v>
      </c>
      <c r="F35" s="429">
        <v>-516</v>
      </c>
      <c r="G35" s="429">
        <v>-361</v>
      </c>
      <c r="H35" s="429">
        <v>-384</v>
      </c>
      <c r="I35" s="429">
        <v>-281</v>
      </c>
      <c r="J35" s="429">
        <v>-182</v>
      </c>
      <c r="K35" s="429">
        <v>-138</v>
      </c>
      <c r="L35" s="429">
        <v>-139</v>
      </c>
      <c r="M35" s="429">
        <v>-124</v>
      </c>
      <c r="N35" s="429">
        <v>-103</v>
      </c>
      <c r="O35" s="429">
        <v>-180</v>
      </c>
      <c r="P35" s="429">
        <v>-188</v>
      </c>
      <c r="Q35" s="429">
        <v>-281</v>
      </c>
      <c r="R35" s="429">
        <v>-293</v>
      </c>
      <c r="S35" s="429">
        <v>-262</v>
      </c>
    </row>
    <row r="36" spans="1:19" x14ac:dyDescent="0.4">
      <c r="A36" s="513" t="s">
        <v>622</v>
      </c>
      <c r="B36" s="513" t="s">
        <v>623</v>
      </c>
      <c r="C36" s="514">
        <v>-4349</v>
      </c>
      <c r="D36" s="514">
        <v>-3847</v>
      </c>
      <c r="E36" s="514">
        <v>-2612</v>
      </c>
      <c r="F36" s="514">
        <v>-7021</v>
      </c>
      <c r="G36" s="514">
        <v>-5698</v>
      </c>
      <c r="H36" s="514">
        <v>-3726</v>
      </c>
      <c r="I36" s="514">
        <v>-4566</v>
      </c>
      <c r="J36" s="514">
        <v>-9496</v>
      </c>
      <c r="K36" s="514">
        <v>-9183</v>
      </c>
      <c r="L36" s="514">
        <v>-8814</v>
      </c>
      <c r="M36" s="514">
        <v>-14806</v>
      </c>
      <c r="N36" s="514">
        <v>-9310</v>
      </c>
      <c r="O36" s="514">
        <v>-10071</v>
      </c>
      <c r="P36" s="514">
        <v>-16721</v>
      </c>
      <c r="Q36" s="514">
        <v>-21799</v>
      </c>
      <c r="R36" s="514">
        <v>-23479</v>
      </c>
      <c r="S36" s="514">
        <v>-18766</v>
      </c>
    </row>
    <row r="37" spans="1:19" ht="39" x14ac:dyDescent="0.4">
      <c r="A37" s="341" t="s">
        <v>616</v>
      </c>
      <c r="B37" s="341" t="s">
        <v>617</v>
      </c>
      <c r="C37" s="429"/>
      <c r="D37" s="429"/>
      <c r="E37" s="429"/>
      <c r="F37" s="429" t="s">
        <v>327</v>
      </c>
      <c r="G37" s="429" t="s">
        <v>327</v>
      </c>
      <c r="H37" s="429" t="s">
        <v>327</v>
      </c>
      <c r="I37" s="429" t="s">
        <v>327</v>
      </c>
      <c r="J37" s="429" t="s">
        <v>327</v>
      </c>
      <c r="K37" s="429" t="s">
        <v>327</v>
      </c>
      <c r="L37" s="429" t="s">
        <v>327</v>
      </c>
      <c r="M37" s="429" t="s">
        <v>327</v>
      </c>
      <c r="N37" s="429" t="s">
        <v>327</v>
      </c>
      <c r="O37" s="429" t="s">
        <v>327</v>
      </c>
      <c r="P37" s="429" t="s">
        <v>327</v>
      </c>
      <c r="Q37" s="429">
        <v>-289</v>
      </c>
      <c r="R37" s="429" t="s">
        <v>327</v>
      </c>
      <c r="S37" s="429" t="s">
        <v>327</v>
      </c>
    </row>
    <row r="38" spans="1:19" ht="39" x14ac:dyDescent="0.4">
      <c r="A38" s="341" t="s">
        <v>618</v>
      </c>
      <c r="B38" s="341" t="s">
        <v>619</v>
      </c>
      <c r="C38" s="429"/>
      <c r="D38" s="429"/>
      <c r="E38" s="429"/>
      <c r="F38" s="429" t="s">
        <v>327</v>
      </c>
      <c r="G38" s="429" t="s">
        <v>327</v>
      </c>
      <c r="H38" s="429" t="s">
        <v>327</v>
      </c>
      <c r="I38" s="429" t="s">
        <v>327</v>
      </c>
      <c r="J38" s="429" t="s">
        <v>327</v>
      </c>
      <c r="K38" s="429" t="s">
        <v>327</v>
      </c>
      <c r="L38" s="429" t="s">
        <v>327</v>
      </c>
      <c r="M38" s="429" t="s">
        <v>327</v>
      </c>
      <c r="N38" s="429" t="s">
        <v>327</v>
      </c>
      <c r="O38" s="429" t="s">
        <v>327</v>
      </c>
      <c r="P38" s="429" t="s">
        <v>327</v>
      </c>
      <c r="Q38" s="429">
        <v>350</v>
      </c>
      <c r="R38" s="429" t="s">
        <v>327</v>
      </c>
      <c r="S38" s="429" t="s">
        <v>327</v>
      </c>
    </row>
    <row r="39" spans="1:19" x14ac:dyDescent="0.4">
      <c r="A39" s="341" t="s">
        <v>620</v>
      </c>
      <c r="B39" s="341" t="s">
        <v>621</v>
      </c>
      <c r="C39" s="429"/>
      <c r="D39" s="429"/>
      <c r="E39" s="429"/>
      <c r="F39" s="429" t="s">
        <v>327</v>
      </c>
      <c r="G39" s="429" t="s">
        <v>327</v>
      </c>
      <c r="H39" s="429" t="s">
        <v>327</v>
      </c>
      <c r="I39" s="429" t="s">
        <v>327</v>
      </c>
      <c r="J39" s="429" t="s">
        <v>327</v>
      </c>
      <c r="K39" s="429" t="s">
        <v>327</v>
      </c>
      <c r="L39" s="429" t="s">
        <v>327</v>
      </c>
      <c r="M39" s="429" t="s">
        <v>327</v>
      </c>
      <c r="N39" s="429" t="s">
        <v>327</v>
      </c>
      <c r="O39" s="429" t="s">
        <v>327</v>
      </c>
      <c r="P39" s="429">
        <v>-232</v>
      </c>
      <c r="Q39" s="429" t="s">
        <v>328</v>
      </c>
      <c r="R39" s="429" t="s">
        <v>327</v>
      </c>
      <c r="S39" s="429" t="s">
        <v>327</v>
      </c>
    </row>
    <row r="40" spans="1:19" s="331" customFormat="1" ht="58.5" x14ac:dyDescent="0.4">
      <c r="A40" s="443" t="s">
        <v>624</v>
      </c>
      <c r="B40" s="443" t="s">
        <v>625</v>
      </c>
      <c r="C40" s="444">
        <v>12923</v>
      </c>
      <c r="D40" s="444">
        <v>13756</v>
      </c>
      <c r="E40" s="444">
        <v>24992</v>
      </c>
      <c r="F40" s="444">
        <v>8805</v>
      </c>
      <c r="G40" s="444">
        <v>12028</v>
      </c>
      <c r="H40" s="444">
        <v>-5870</v>
      </c>
      <c r="I40" s="444">
        <v>40245</v>
      </c>
      <c r="J40" s="444">
        <v>32348</v>
      </c>
      <c r="K40" s="444">
        <v>29608</v>
      </c>
      <c r="L40" s="444">
        <v>41215</v>
      </c>
      <c r="M40" s="444">
        <v>29454</v>
      </c>
      <c r="N40" s="444">
        <v>39509</v>
      </c>
      <c r="O40" s="444">
        <v>63801</v>
      </c>
      <c r="P40" s="444">
        <v>63367</v>
      </c>
      <c r="Q40" s="444">
        <v>48303</v>
      </c>
      <c r="R40" s="444">
        <v>30127</v>
      </c>
      <c r="S40" s="444">
        <v>52002</v>
      </c>
    </row>
    <row r="41" spans="1:19" x14ac:dyDescent="0.4">
      <c r="A41" s="433"/>
      <c r="B41" s="433"/>
      <c r="C41" s="429"/>
      <c r="D41" s="429"/>
      <c r="E41" s="429"/>
      <c r="F41" s="429"/>
      <c r="G41" s="429"/>
      <c r="H41" s="429"/>
      <c r="I41" s="429"/>
      <c r="J41" s="429"/>
      <c r="K41" s="429"/>
      <c r="L41" s="429"/>
      <c r="M41" s="429"/>
      <c r="N41" s="429"/>
      <c r="O41" s="429"/>
      <c r="P41" s="429"/>
      <c r="Q41" s="429"/>
      <c r="R41" s="429"/>
      <c r="S41" s="429"/>
    </row>
    <row r="42" spans="1:19" x14ac:dyDescent="0.4">
      <c r="C42" s="429"/>
      <c r="D42" s="429"/>
      <c r="E42" s="429"/>
      <c r="F42" s="429"/>
      <c r="G42" s="429"/>
      <c r="H42" s="429"/>
      <c r="I42" s="429"/>
      <c r="J42" s="429"/>
      <c r="K42" s="429"/>
      <c r="L42" s="429"/>
      <c r="M42" s="429"/>
      <c r="N42" s="429"/>
      <c r="O42" s="429"/>
      <c r="P42" s="429"/>
      <c r="Q42" s="429"/>
      <c r="R42" s="429"/>
      <c r="S42" s="429"/>
    </row>
    <row r="43" spans="1:19" x14ac:dyDescent="0.4">
      <c r="B43" s="433"/>
      <c r="C43" s="429"/>
      <c r="D43" s="429"/>
      <c r="E43" s="429"/>
      <c r="F43" s="429"/>
      <c r="G43" s="429"/>
      <c r="H43" s="429"/>
      <c r="I43" s="429"/>
      <c r="J43" s="429"/>
      <c r="K43" s="429"/>
      <c r="L43" s="429"/>
      <c r="M43" s="429"/>
      <c r="N43" s="429"/>
      <c r="O43" s="429"/>
      <c r="P43" s="429"/>
      <c r="Q43" s="429"/>
      <c r="R43" s="429"/>
      <c r="S43" s="429"/>
    </row>
    <row r="44" spans="1:19" x14ac:dyDescent="0.4">
      <c r="C44" s="434"/>
      <c r="D44" s="435"/>
      <c r="E44" s="435"/>
      <c r="F44" s="435"/>
      <c r="G44" s="435"/>
      <c r="H44" s="435"/>
      <c r="I44" s="435"/>
      <c r="J44" s="435"/>
      <c r="K44" s="435"/>
      <c r="L44" s="435"/>
      <c r="M44" s="435"/>
      <c r="N44" s="435"/>
      <c r="O44" s="435"/>
      <c r="P44" s="435"/>
      <c r="Q44" s="435"/>
      <c r="R44" s="435"/>
      <c r="S44" s="435"/>
    </row>
    <row r="45" spans="1:19" x14ac:dyDescent="0.4">
      <c r="C45" s="434"/>
      <c r="D45" s="434"/>
      <c r="E45" s="434"/>
      <c r="F45" s="434"/>
      <c r="G45" s="434"/>
      <c r="H45" s="434"/>
      <c r="I45" s="434"/>
      <c r="J45" s="434"/>
      <c r="K45" s="434"/>
      <c r="L45" s="434"/>
      <c r="M45" s="434"/>
      <c r="N45" s="434"/>
      <c r="O45" s="434"/>
      <c r="P45" s="434"/>
      <c r="Q45" s="434"/>
      <c r="R45" s="434"/>
      <c r="S45" s="434"/>
    </row>
  </sheetData>
  <phoneticPr fontId="3"/>
  <pageMargins left="0.7" right="0.7" top="0.75" bottom="0.75" header="0.3" footer="0.3"/>
  <pageSetup paperSize="9" scale="46"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F5F754-9814-425C-BDCD-4FB008DAF2E6}">
  <sheetPr>
    <pageSetUpPr fitToPage="1"/>
  </sheetPr>
  <dimension ref="A1:S39"/>
  <sheetViews>
    <sheetView zoomScale="80" zoomScaleNormal="80" workbookViewId="0">
      <pane xSplit="1" topLeftCell="C1" activePane="topRight" state="frozen"/>
      <selection pane="topRight" activeCell="T2" sqref="T2"/>
    </sheetView>
  </sheetViews>
  <sheetFormatPr defaultColWidth="8.875" defaultRowHeight="19.5" x14ac:dyDescent="0.4"/>
  <cols>
    <col min="1" max="2" width="26" style="341" customWidth="1"/>
    <col min="3" max="19" width="14" style="333" customWidth="1"/>
    <col min="20" max="16384" width="8.875" style="333"/>
  </cols>
  <sheetData>
    <row r="1" spans="1:19" x14ac:dyDescent="0.4">
      <c r="A1" s="334"/>
      <c r="B1" s="334"/>
    </row>
    <row r="2" spans="1:19" ht="39" x14ac:dyDescent="0.4">
      <c r="A2" s="431" t="s">
        <v>626</v>
      </c>
      <c r="B2" s="427" t="s">
        <v>627</v>
      </c>
      <c r="C2" s="332"/>
      <c r="D2" s="332"/>
      <c r="L2" s="335"/>
      <c r="M2" s="335"/>
      <c r="N2" s="335" t="s">
        <v>140</v>
      </c>
    </row>
    <row r="3" spans="1:19" x14ac:dyDescent="0.4">
      <c r="A3" s="431"/>
      <c r="B3" s="431"/>
      <c r="C3" s="432" t="s">
        <v>236</v>
      </c>
      <c r="D3" s="432" t="s">
        <v>237</v>
      </c>
      <c r="E3" s="432" t="s">
        <v>238</v>
      </c>
      <c r="F3" s="432" t="s">
        <v>239</v>
      </c>
      <c r="G3" s="432" t="s">
        <v>240</v>
      </c>
      <c r="H3" s="432" t="s">
        <v>59</v>
      </c>
      <c r="I3" s="432" t="s">
        <v>60</v>
      </c>
      <c r="J3" s="432" t="s">
        <v>61</v>
      </c>
      <c r="K3" s="432" t="s">
        <v>62</v>
      </c>
      <c r="L3" s="432" t="s">
        <v>63</v>
      </c>
      <c r="M3" s="432" t="s">
        <v>64</v>
      </c>
      <c r="N3" s="432" t="s">
        <v>241</v>
      </c>
      <c r="O3" s="432" t="s">
        <v>230</v>
      </c>
      <c r="P3" s="432" t="s">
        <v>628</v>
      </c>
      <c r="Q3" s="432" t="s">
        <v>68</v>
      </c>
      <c r="R3" s="432" t="s">
        <v>69</v>
      </c>
      <c r="S3" s="432" t="s">
        <v>70</v>
      </c>
    </row>
    <row r="4" spans="1:19" ht="58.5" x14ac:dyDescent="0.4">
      <c r="A4" s="334" t="s">
        <v>629</v>
      </c>
      <c r="B4" s="334" t="s">
        <v>630</v>
      </c>
      <c r="C4" s="429">
        <v>129</v>
      </c>
      <c r="D4" s="429" t="s">
        <v>327</v>
      </c>
      <c r="E4" s="429" t="s">
        <v>327</v>
      </c>
      <c r="F4" s="429" t="s">
        <v>327</v>
      </c>
      <c r="G4" s="429" t="s">
        <v>327</v>
      </c>
      <c r="H4" s="429" t="s">
        <v>327</v>
      </c>
      <c r="I4" s="429">
        <v>20</v>
      </c>
      <c r="J4" s="429" t="s">
        <v>327</v>
      </c>
      <c r="K4" s="429" t="s">
        <v>327</v>
      </c>
      <c r="L4" s="429" t="s">
        <v>327</v>
      </c>
      <c r="M4" s="429" t="s">
        <v>327</v>
      </c>
      <c r="N4" s="429" t="s">
        <v>327</v>
      </c>
      <c r="O4" s="429" t="s">
        <v>327</v>
      </c>
      <c r="P4" s="429" t="s">
        <v>328</v>
      </c>
      <c r="Q4" s="429" t="s">
        <v>328</v>
      </c>
      <c r="R4" s="429">
        <v>408</v>
      </c>
      <c r="S4" s="429" t="s">
        <v>328</v>
      </c>
    </row>
    <row r="5" spans="1:19" ht="39" x14ac:dyDescent="0.4">
      <c r="A5" s="343" t="s">
        <v>631</v>
      </c>
      <c r="B5" s="341" t="s">
        <v>632</v>
      </c>
      <c r="C5" s="429">
        <v>-9890</v>
      </c>
      <c r="D5" s="429">
        <v>-7281</v>
      </c>
      <c r="E5" s="429">
        <v>-8341</v>
      </c>
      <c r="F5" s="429">
        <v>-7437</v>
      </c>
      <c r="G5" s="429">
        <v>-7739</v>
      </c>
      <c r="H5" s="429">
        <v>-12465</v>
      </c>
      <c r="I5" s="429">
        <v>-14489</v>
      </c>
      <c r="J5" s="429">
        <v>-11333</v>
      </c>
      <c r="K5" s="429">
        <v>-11013</v>
      </c>
      <c r="L5" s="429">
        <v>-11972</v>
      </c>
      <c r="M5" s="429">
        <v>-20784</v>
      </c>
      <c r="N5" s="429">
        <v>-15868</v>
      </c>
      <c r="O5" s="429">
        <v>-13312</v>
      </c>
      <c r="P5" s="429">
        <v>-10131</v>
      </c>
      <c r="Q5" s="429">
        <v>-16838</v>
      </c>
      <c r="R5" s="429">
        <v>-15502</v>
      </c>
      <c r="S5" s="429">
        <v>-15102</v>
      </c>
    </row>
    <row r="6" spans="1:19" ht="58.5" x14ac:dyDescent="0.4">
      <c r="A6" s="341" t="s">
        <v>633</v>
      </c>
      <c r="B6" s="341" t="s">
        <v>634</v>
      </c>
      <c r="C6" s="429">
        <v>196</v>
      </c>
      <c r="D6" s="429">
        <v>197</v>
      </c>
      <c r="E6" s="429">
        <v>787</v>
      </c>
      <c r="F6" s="429">
        <v>131</v>
      </c>
      <c r="G6" s="429">
        <v>88</v>
      </c>
      <c r="H6" s="429">
        <v>13693</v>
      </c>
      <c r="I6" s="429">
        <v>400</v>
      </c>
      <c r="J6" s="429">
        <v>413</v>
      </c>
      <c r="K6" s="429">
        <v>212</v>
      </c>
      <c r="L6" s="429">
        <v>489</v>
      </c>
      <c r="M6" s="429">
        <v>1023</v>
      </c>
      <c r="N6" s="429">
        <v>1183</v>
      </c>
      <c r="O6" s="429">
        <v>346</v>
      </c>
      <c r="P6" s="429">
        <v>555</v>
      </c>
      <c r="Q6" s="429">
        <v>515</v>
      </c>
      <c r="R6" s="429">
        <v>444</v>
      </c>
      <c r="S6" s="429">
        <v>765</v>
      </c>
    </row>
    <row r="7" spans="1:19" ht="39" x14ac:dyDescent="0.4">
      <c r="A7" s="341" t="s">
        <v>635</v>
      </c>
      <c r="B7" s="341" t="s">
        <v>636</v>
      </c>
      <c r="C7" s="440">
        <v>-153</v>
      </c>
      <c r="D7" s="440">
        <v>-206</v>
      </c>
      <c r="E7" s="440">
        <v>-438</v>
      </c>
      <c r="F7" s="429">
        <v>-751</v>
      </c>
      <c r="G7" s="429">
        <v>-503</v>
      </c>
      <c r="H7" s="429">
        <v>-793</v>
      </c>
      <c r="I7" s="429">
        <v>-1223</v>
      </c>
      <c r="J7" s="429">
        <v>-1575</v>
      </c>
      <c r="K7" s="429">
        <v>-5</v>
      </c>
      <c r="L7" s="429">
        <v>-482</v>
      </c>
      <c r="M7" s="429">
        <v>-986</v>
      </c>
      <c r="N7" s="429">
        <v>-148</v>
      </c>
      <c r="O7" s="429">
        <v>-34</v>
      </c>
      <c r="P7" s="429">
        <v>-347</v>
      </c>
      <c r="Q7" s="429">
        <v>-1865</v>
      </c>
      <c r="R7" s="429">
        <v>-374</v>
      </c>
      <c r="S7" s="429">
        <v>-3289</v>
      </c>
    </row>
    <row r="8" spans="1:19" ht="39" x14ac:dyDescent="0.4">
      <c r="A8" s="341" t="s">
        <v>637</v>
      </c>
      <c r="B8" s="341" t="s">
        <v>638</v>
      </c>
      <c r="C8" s="429">
        <v>26</v>
      </c>
      <c r="D8" s="429">
        <v>76</v>
      </c>
      <c r="E8" s="429" t="s">
        <v>327</v>
      </c>
      <c r="F8" s="429" t="s">
        <v>328</v>
      </c>
      <c r="G8" s="429">
        <v>8</v>
      </c>
      <c r="H8" s="429">
        <v>122</v>
      </c>
      <c r="I8" s="429">
        <v>13</v>
      </c>
      <c r="J8" s="429" t="s">
        <v>327</v>
      </c>
      <c r="K8" s="429" t="s">
        <v>327</v>
      </c>
      <c r="L8" s="429" t="s">
        <v>327</v>
      </c>
      <c r="M8" s="429">
        <v>749</v>
      </c>
      <c r="N8" s="429">
        <v>310</v>
      </c>
      <c r="O8" s="429">
        <v>548</v>
      </c>
      <c r="P8" s="429">
        <v>302</v>
      </c>
      <c r="Q8" s="429">
        <v>182</v>
      </c>
      <c r="R8" s="429">
        <v>638</v>
      </c>
      <c r="S8" s="429">
        <v>1426</v>
      </c>
    </row>
    <row r="9" spans="1:19" ht="58.5" x14ac:dyDescent="0.4">
      <c r="A9" s="341" t="s">
        <v>639</v>
      </c>
      <c r="B9" s="341" t="s">
        <v>640</v>
      </c>
      <c r="C9" s="429"/>
      <c r="D9" s="429"/>
      <c r="E9" s="429"/>
      <c r="F9" s="429" t="s">
        <v>328</v>
      </c>
      <c r="G9" s="429" t="s">
        <v>327</v>
      </c>
      <c r="H9" s="429" t="s">
        <v>327</v>
      </c>
      <c r="I9" s="429" t="s">
        <v>327</v>
      </c>
      <c r="J9" s="429" t="s">
        <v>327</v>
      </c>
      <c r="K9" s="429" t="s">
        <v>327</v>
      </c>
      <c r="L9" s="429" t="s">
        <v>327</v>
      </c>
      <c r="M9" s="429" t="s">
        <v>327</v>
      </c>
      <c r="N9" s="429" t="s">
        <v>327</v>
      </c>
      <c r="O9" s="429" t="s">
        <v>327</v>
      </c>
      <c r="P9" s="429">
        <v>22</v>
      </c>
      <c r="Q9" s="429" t="s">
        <v>328</v>
      </c>
      <c r="R9" s="429" t="s">
        <v>328</v>
      </c>
      <c r="S9" s="429" t="s">
        <v>328</v>
      </c>
    </row>
    <row r="10" spans="1:19" ht="39" x14ac:dyDescent="0.4">
      <c r="A10" s="341" t="s">
        <v>641</v>
      </c>
      <c r="B10" s="341" t="s">
        <v>642</v>
      </c>
      <c r="C10" s="429">
        <v>-599</v>
      </c>
      <c r="D10" s="429">
        <v>-19</v>
      </c>
      <c r="E10" s="429">
        <v>-39</v>
      </c>
      <c r="F10" s="429">
        <v>-10</v>
      </c>
      <c r="G10" s="429">
        <v>-21</v>
      </c>
      <c r="H10" s="429">
        <v>-23</v>
      </c>
      <c r="I10" s="429">
        <v>-32</v>
      </c>
      <c r="J10" s="429">
        <v>-45</v>
      </c>
      <c r="K10" s="429">
        <v>-41</v>
      </c>
      <c r="L10" s="429">
        <v>-157</v>
      </c>
      <c r="M10" s="429">
        <v>-59</v>
      </c>
      <c r="N10" s="429">
        <v>-52</v>
      </c>
      <c r="O10" s="429">
        <v>-15</v>
      </c>
      <c r="P10" s="429">
        <v>-50</v>
      </c>
      <c r="Q10" s="429">
        <v>-67</v>
      </c>
      <c r="R10" s="429">
        <v>-66</v>
      </c>
      <c r="S10" s="429">
        <v>-91</v>
      </c>
    </row>
    <row r="11" spans="1:19" ht="39" x14ac:dyDescent="0.4">
      <c r="A11" s="341" t="s">
        <v>643</v>
      </c>
      <c r="B11" s="341" t="s">
        <v>644</v>
      </c>
      <c r="C11" s="429">
        <v>87</v>
      </c>
      <c r="D11" s="429">
        <v>82</v>
      </c>
      <c r="E11" s="429">
        <v>175</v>
      </c>
      <c r="F11" s="429">
        <v>471</v>
      </c>
      <c r="G11" s="429">
        <v>242</v>
      </c>
      <c r="H11" s="429">
        <v>243</v>
      </c>
      <c r="I11" s="429">
        <v>185</v>
      </c>
      <c r="J11" s="429">
        <v>82</v>
      </c>
      <c r="K11" s="429">
        <v>36</v>
      </c>
      <c r="L11" s="429">
        <v>45</v>
      </c>
      <c r="M11" s="429">
        <v>46</v>
      </c>
      <c r="N11" s="429">
        <v>66</v>
      </c>
      <c r="O11" s="429">
        <v>39</v>
      </c>
      <c r="P11" s="429">
        <v>40</v>
      </c>
      <c r="Q11" s="429">
        <v>56</v>
      </c>
      <c r="R11" s="429">
        <v>49</v>
      </c>
      <c r="S11" s="429">
        <v>62</v>
      </c>
    </row>
    <row r="12" spans="1:19" ht="78" x14ac:dyDescent="0.4">
      <c r="A12" s="341" t="s">
        <v>774</v>
      </c>
      <c r="B12" s="516" t="s">
        <v>645</v>
      </c>
      <c r="C12" s="429" t="s">
        <v>327</v>
      </c>
      <c r="D12" s="429" t="s">
        <v>327</v>
      </c>
      <c r="E12" s="429" t="s">
        <v>327</v>
      </c>
      <c r="F12" s="429" t="s">
        <v>327</v>
      </c>
      <c r="G12" s="429" t="s">
        <v>327</v>
      </c>
      <c r="H12" s="429" t="s">
        <v>327</v>
      </c>
      <c r="I12" s="429" t="s">
        <v>327</v>
      </c>
      <c r="J12" s="429" t="s">
        <v>327</v>
      </c>
      <c r="K12" s="429" t="s">
        <v>327</v>
      </c>
      <c r="L12" s="429" t="s">
        <v>327</v>
      </c>
      <c r="M12" s="429" t="s">
        <v>327</v>
      </c>
      <c r="N12" s="429" t="s">
        <v>327</v>
      </c>
      <c r="O12" s="429" t="s">
        <v>327</v>
      </c>
      <c r="P12" s="429" t="s">
        <v>327</v>
      </c>
      <c r="Q12" s="429" t="s">
        <v>327</v>
      </c>
      <c r="R12" s="429" t="s">
        <v>327</v>
      </c>
      <c r="S12" s="429">
        <v>-6546</v>
      </c>
    </row>
    <row r="13" spans="1:19" ht="58.5" x14ac:dyDescent="0.4">
      <c r="A13" s="341" t="s">
        <v>775</v>
      </c>
      <c r="B13" s="341" t="s">
        <v>776</v>
      </c>
      <c r="C13" s="429" t="s">
        <v>327</v>
      </c>
      <c r="D13" s="429">
        <v>-193</v>
      </c>
      <c r="E13" s="429" t="s">
        <v>327</v>
      </c>
      <c r="F13" s="429" t="s">
        <v>327</v>
      </c>
      <c r="G13" s="518">
        <v>-195</v>
      </c>
      <c r="H13" s="518" t="s">
        <v>327</v>
      </c>
      <c r="I13" s="518" t="s">
        <v>327</v>
      </c>
      <c r="J13" s="518" t="s">
        <v>327</v>
      </c>
      <c r="K13" s="518">
        <v>-886</v>
      </c>
      <c r="L13" s="518">
        <v>-1557</v>
      </c>
      <c r="M13" s="518">
        <v>-1985</v>
      </c>
      <c r="N13" s="518">
        <v>-54</v>
      </c>
      <c r="O13" s="518" t="s">
        <v>327</v>
      </c>
      <c r="P13" s="518" t="s">
        <v>328</v>
      </c>
      <c r="Q13" s="518">
        <v>-13996</v>
      </c>
      <c r="R13" s="429" t="s">
        <v>328</v>
      </c>
      <c r="S13" s="429" t="s">
        <v>328</v>
      </c>
    </row>
    <row r="14" spans="1:19" x14ac:dyDescent="0.4">
      <c r="A14" s="341" t="s">
        <v>338</v>
      </c>
      <c r="B14" s="341" t="s">
        <v>609</v>
      </c>
      <c r="C14" s="429">
        <v>-237</v>
      </c>
      <c r="D14" s="429">
        <v>-332</v>
      </c>
      <c r="E14" s="429">
        <v>-425</v>
      </c>
      <c r="F14" s="429">
        <v>-302</v>
      </c>
      <c r="G14" s="429">
        <v>221</v>
      </c>
      <c r="H14" s="429">
        <v>-387</v>
      </c>
      <c r="I14" s="429">
        <v>-552</v>
      </c>
      <c r="J14" s="429">
        <v>-642</v>
      </c>
      <c r="K14" s="429">
        <v>-605</v>
      </c>
      <c r="L14" s="429">
        <v>2560</v>
      </c>
      <c r="M14" s="429">
        <v>-900</v>
      </c>
      <c r="N14" s="429">
        <v>-1498</v>
      </c>
      <c r="O14" s="429">
        <v>-1432</v>
      </c>
      <c r="P14" s="429">
        <v>3563</v>
      </c>
      <c r="Q14" s="429">
        <v>-2494</v>
      </c>
      <c r="R14" s="429">
        <v>-1595</v>
      </c>
      <c r="S14" s="429">
        <v>-398</v>
      </c>
    </row>
    <row r="15" spans="1:19" s="331" customFormat="1" ht="58.5" x14ac:dyDescent="0.4">
      <c r="A15" s="515" t="s">
        <v>761</v>
      </c>
      <c r="B15" s="443" t="s">
        <v>646</v>
      </c>
      <c r="C15" s="444">
        <v>-10441</v>
      </c>
      <c r="D15" s="444">
        <v>-7675</v>
      </c>
      <c r="E15" s="444">
        <v>-8281</v>
      </c>
      <c r="F15" s="444">
        <v>-7899</v>
      </c>
      <c r="G15" s="444">
        <v>-7899</v>
      </c>
      <c r="H15" s="444">
        <v>390</v>
      </c>
      <c r="I15" s="444">
        <v>-15678</v>
      </c>
      <c r="J15" s="444">
        <v>-13101</v>
      </c>
      <c r="K15" s="444">
        <v>-12304</v>
      </c>
      <c r="L15" s="444">
        <v>-11072</v>
      </c>
      <c r="M15" s="444">
        <v>-22897</v>
      </c>
      <c r="N15" s="444">
        <v>-16062</v>
      </c>
      <c r="O15" s="444">
        <v>-13860</v>
      </c>
      <c r="P15" s="444">
        <v>-6044</v>
      </c>
      <c r="Q15" s="444">
        <v>-34509</v>
      </c>
      <c r="R15" s="444">
        <v>-15998</v>
      </c>
      <c r="S15" s="444">
        <v>-23173</v>
      </c>
    </row>
    <row r="16" spans="1:19" x14ac:dyDescent="0.4">
      <c r="C16" s="429"/>
      <c r="D16" s="429"/>
      <c r="E16" s="429"/>
      <c r="F16" s="429"/>
      <c r="G16" s="429"/>
      <c r="H16" s="429"/>
      <c r="I16" s="429"/>
      <c r="J16" s="429"/>
      <c r="K16" s="429"/>
      <c r="L16" s="429"/>
      <c r="M16" s="429"/>
      <c r="N16" s="429"/>
      <c r="O16" s="429"/>
      <c r="P16" s="429"/>
      <c r="Q16" s="429"/>
      <c r="R16" s="429"/>
      <c r="S16" s="429"/>
    </row>
    <row r="17" spans="1:19" ht="39" x14ac:dyDescent="0.4">
      <c r="A17" s="433" t="s">
        <v>647</v>
      </c>
      <c r="B17" s="433" t="s">
        <v>648</v>
      </c>
      <c r="C17" s="429"/>
      <c r="D17" s="429"/>
      <c r="E17" s="429"/>
      <c r="F17" s="429"/>
      <c r="G17" s="429"/>
      <c r="H17" s="429"/>
      <c r="I17" s="429"/>
      <c r="J17" s="429"/>
      <c r="L17" s="335"/>
      <c r="M17" s="335"/>
      <c r="N17" s="335" t="s">
        <v>140</v>
      </c>
    </row>
    <row r="18" spans="1:19" x14ac:dyDescent="0.4">
      <c r="A18" s="433"/>
      <c r="B18" s="433"/>
      <c r="C18" s="432" t="s">
        <v>236</v>
      </c>
      <c r="D18" s="432" t="s">
        <v>237</v>
      </c>
      <c r="E18" s="432" t="s">
        <v>238</v>
      </c>
      <c r="F18" s="432" t="s">
        <v>239</v>
      </c>
      <c r="G18" s="432" t="s">
        <v>240</v>
      </c>
      <c r="H18" s="432" t="s">
        <v>59</v>
      </c>
      <c r="I18" s="432" t="s">
        <v>60</v>
      </c>
      <c r="J18" s="432" t="s">
        <v>61</v>
      </c>
      <c r="K18" s="432" t="s">
        <v>62</v>
      </c>
      <c r="L18" s="432" t="s">
        <v>63</v>
      </c>
      <c r="M18" s="432" t="s">
        <v>64</v>
      </c>
      <c r="N18" s="432" t="s">
        <v>241</v>
      </c>
      <c r="O18" s="432" t="s">
        <v>230</v>
      </c>
      <c r="P18" s="432" t="s">
        <v>242</v>
      </c>
      <c r="Q18" s="432" t="s">
        <v>68</v>
      </c>
      <c r="R18" s="432" t="s">
        <v>69</v>
      </c>
      <c r="S18" s="432" t="s">
        <v>70</v>
      </c>
    </row>
    <row r="19" spans="1:19" ht="39" x14ac:dyDescent="0.4">
      <c r="A19" s="516" t="s">
        <v>649</v>
      </c>
      <c r="B19" s="341" t="s">
        <v>650</v>
      </c>
      <c r="C19" s="429">
        <v>9785</v>
      </c>
      <c r="D19" s="429">
        <v>4867</v>
      </c>
      <c r="E19" s="429">
        <v>453</v>
      </c>
      <c r="F19" s="429">
        <v>628</v>
      </c>
      <c r="G19" s="429">
        <v>11644</v>
      </c>
      <c r="H19" s="429">
        <v>8410</v>
      </c>
      <c r="I19" s="429">
        <v>993</v>
      </c>
      <c r="J19" s="429">
        <v>310</v>
      </c>
      <c r="K19" s="429">
        <v>495</v>
      </c>
      <c r="L19" s="429">
        <v>616</v>
      </c>
      <c r="M19" s="429">
        <v>88</v>
      </c>
      <c r="N19" s="429">
        <v>231</v>
      </c>
      <c r="O19" s="429" t="s">
        <v>327</v>
      </c>
      <c r="P19" s="429" t="s">
        <v>328</v>
      </c>
      <c r="Q19" s="429" t="s">
        <v>328</v>
      </c>
      <c r="R19" s="429">
        <v>158</v>
      </c>
      <c r="S19" s="429">
        <v>1</v>
      </c>
    </row>
    <row r="20" spans="1:19" ht="39" x14ac:dyDescent="0.4">
      <c r="A20" s="516" t="s">
        <v>651</v>
      </c>
      <c r="B20" s="341" t="s">
        <v>652</v>
      </c>
      <c r="C20" s="429">
        <v>-1475</v>
      </c>
      <c r="D20" s="429">
        <v>-2472</v>
      </c>
      <c r="E20" s="429">
        <v>-5879</v>
      </c>
      <c r="F20" s="429">
        <v>-1928</v>
      </c>
      <c r="G20" s="429">
        <v>-672</v>
      </c>
      <c r="H20" s="429">
        <v>-535</v>
      </c>
      <c r="I20" s="429">
        <v>-18595</v>
      </c>
      <c r="J20" s="429">
        <v>-6031</v>
      </c>
      <c r="K20" s="429">
        <v>-550</v>
      </c>
      <c r="L20" s="429">
        <v>-669</v>
      </c>
      <c r="M20" s="429">
        <v>-570</v>
      </c>
      <c r="N20" s="429">
        <v>-333</v>
      </c>
      <c r="O20" s="429">
        <v>-430</v>
      </c>
      <c r="P20" s="429" t="s">
        <v>328</v>
      </c>
      <c r="Q20" s="335">
        <v>-100</v>
      </c>
      <c r="R20" s="429" t="s">
        <v>328</v>
      </c>
      <c r="S20" s="429">
        <v>-186</v>
      </c>
    </row>
    <row r="21" spans="1:19" ht="39" x14ac:dyDescent="0.4">
      <c r="A21" s="516" t="s">
        <v>653</v>
      </c>
      <c r="B21" s="341" t="s">
        <v>654</v>
      </c>
      <c r="C21" s="429">
        <v>1000</v>
      </c>
      <c r="D21" s="429">
        <v>10787</v>
      </c>
      <c r="E21" s="429">
        <v>430</v>
      </c>
      <c r="F21" s="429">
        <v>1243</v>
      </c>
      <c r="G21" s="429">
        <v>900</v>
      </c>
      <c r="H21" s="429">
        <v>474</v>
      </c>
      <c r="I21" s="429">
        <v>650</v>
      </c>
      <c r="J21" s="429">
        <v>880</v>
      </c>
      <c r="K21" s="429">
        <v>50</v>
      </c>
      <c r="L21" s="429">
        <v>650</v>
      </c>
      <c r="M21" s="429" t="s">
        <v>327</v>
      </c>
      <c r="N21" s="429">
        <v>18</v>
      </c>
      <c r="O21" s="429">
        <v>280</v>
      </c>
      <c r="P21" s="429" t="s">
        <v>328</v>
      </c>
      <c r="Q21" s="429" t="s">
        <v>328</v>
      </c>
      <c r="R21" s="429" t="s">
        <v>328</v>
      </c>
      <c r="S21" s="429">
        <v>4</v>
      </c>
    </row>
    <row r="22" spans="1:19" ht="39" x14ac:dyDescent="0.4">
      <c r="A22" s="516" t="s">
        <v>655</v>
      </c>
      <c r="B22" s="341" t="s">
        <v>656</v>
      </c>
      <c r="C22" s="429">
        <v>-1540</v>
      </c>
      <c r="D22" s="429">
        <v>-1089</v>
      </c>
      <c r="E22" s="429">
        <v>-642</v>
      </c>
      <c r="F22" s="429">
        <v>-1493</v>
      </c>
      <c r="G22" s="429">
        <v>-637</v>
      </c>
      <c r="H22" s="429">
        <v>-887</v>
      </c>
      <c r="I22" s="429">
        <v>-11323</v>
      </c>
      <c r="J22" s="429">
        <v>-666</v>
      </c>
      <c r="K22" s="429">
        <v>-540</v>
      </c>
      <c r="L22" s="429">
        <v>-571</v>
      </c>
      <c r="M22" s="429">
        <v>-750</v>
      </c>
      <c r="N22" s="429">
        <v>-329</v>
      </c>
      <c r="O22" s="429">
        <v>-229</v>
      </c>
      <c r="P22" s="429">
        <v>-34</v>
      </c>
      <c r="Q22" s="429">
        <v>-78</v>
      </c>
      <c r="R22" s="429">
        <v>-72</v>
      </c>
      <c r="S22" s="429">
        <v>-66</v>
      </c>
    </row>
    <row r="23" spans="1:19" ht="39" x14ac:dyDescent="0.4">
      <c r="A23" s="516" t="s">
        <v>657</v>
      </c>
      <c r="B23" s="341" t="s">
        <v>658</v>
      </c>
      <c r="C23" s="429">
        <v>4000</v>
      </c>
      <c r="D23" s="429">
        <v>11000</v>
      </c>
      <c r="E23" s="429">
        <v>11000</v>
      </c>
      <c r="F23" s="429">
        <v>7000</v>
      </c>
      <c r="G23" s="429">
        <v>11000</v>
      </c>
      <c r="H23" s="429">
        <v>24000</v>
      </c>
      <c r="I23" s="429">
        <v>11000</v>
      </c>
      <c r="J23" s="429" t="s">
        <v>327</v>
      </c>
      <c r="K23" s="429" t="s">
        <v>327</v>
      </c>
      <c r="L23" s="429" t="s">
        <v>327</v>
      </c>
      <c r="M23" s="429" t="s">
        <v>327</v>
      </c>
      <c r="N23" s="429" t="s">
        <v>327</v>
      </c>
      <c r="O23" s="429">
        <v>10000</v>
      </c>
      <c r="P23" s="429" t="s">
        <v>328</v>
      </c>
      <c r="Q23" s="429" t="s">
        <v>328</v>
      </c>
      <c r="R23" s="429" t="s">
        <v>328</v>
      </c>
      <c r="S23" s="429" t="s">
        <v>328</v>
      </c>
    </row>
    <row r="24" spans="1:19" ht="39" x14ac:dyDescent="0.4">
      <c r="A24" s="516" t="s">
        <v>659</v>
      </c>
      <c r="B24" s="341" t="s">
        <v>660</v>
      </c>
      <c r="C24" s="429">
        <v>-4000</v>
      </c>
      <c r="D24" s="429">
        <v>-11000</v>
      </c>
      <c r="E24" s="429">
        <v>-11000</v>
      </c>
      <c r="F24" s="429">
        <v>-7000</v>
      </c>
      <c r="G24" s="429">
        <v>-11000</v>
      </c>
      <c r="H24" s="429">
        <v>-8000</v>
      </c>
      <c r="I24" s="429">
        <v>-27000</v>
      </c>
      <c r="J24" s="429" t="s">
        <v>327</v>
      </c>
      <c r="K24" s="429" t="s">
        <v>327</v>
      </c>
      <c r="L24" s="429" t="s">
        <v>327</v>
      </c>
      <c r="M24" s="429" t="s">
        <v>327</v>
      </c>
      <c r="N24" s="429" t="s">
        <v>327</v>
      </c>
      <c r="O24" s="429">
        <v>-10000</v>
      </c>
      <c r="P24" s="429" t="s">
        <v>328</v>
      </c>
      <c r="Q24" s="429" t="s">
        <v>328</v>
      </c>
      <c r="R24" s="429" t="s">
        <v>328</v>
      </c>
      <c r="S24" s="429" t="s">
        <v>328</v>
      </c>
    </row>
    <row r="25" spans="1:19" ht="39" x14ac:dyDescent="0.4">
      <c r="A25" s="516" t="s">
        <v>661</v>
      </c>
      <c r="B25" s="341" t="s">
        <v>662</v>
      </c>
      <c r="C25" s="429" t="s">
        <v>327</v>
      </c>
      <c r="D25" s="429" t="s">
        <v>327</v>
      </c>
      <c r="E25" s="429" t="s">
        <v>327</v>
      </c>
      <c r="F25" s="429" t="s">
        <v>327</v>
      </c>
      <c r="G25" s="429" t="s">
        <v>327</v>
      </c>
      <c r="H25" s="429" t="s">
        <v>327</v>
      </c>
      <c r="I25" s="429">
        <v>14920</v>
      </c>
      <c r="J25" s="429" t="s">
        <v>327</v>
      </c>
      <c r="K25" s="429" t="s">
        <v>327</v>
      </c>
      <c r="L25" s="429" t="s">
        <v>327</v>
      </c>
      <c r="M25" s="429" t="s">
        <v>327</v>
      </c>
      <c r="N25" s="429" t="s">
        <v>327</v>
      </c>
      <c r="O25" s="429" t="s">
        <v>327</v>
      </c>
      <c r="P25" s="429" t="s">
        <v>327</v>
      </c>
      <c r="Q25" s="429" t="s">
        <v>327</v>
      </c>
      <c r="R25" s="429" t="s">
        <v>327</v>
      </c>
      <c r="S25" s="429" t="s">
        <v>327</v>
      </c>
    </row>
    <row r="26" spans="1:19" ht="39" x14ac:dyDescent="0.4">
      <c r="A26" s="516" t="s">
        <v>663</v>
      </c>
      <c r="B26" s="341" t="s">
        <v>664</v>
      </c>
      <c r="C26" s="429">
        <v>-15000</v>
      </c>
      <c r="D26" s="429">
        <v>-10000</v>
      </c>
      <c r="E26" s="429" t="s">
        <v>327</v>
      </c>
      <c r="F26" s="429" t="s">
        <v>327</v>
      </c>
      <c r="G26" s="429">
        <v>-10000</v>
      </c>
      <c r="H26" s="429" t="s">
        <v>327</v>
      </c>
      <c r="I26" s="429" t="s">
        <v>327</v>
      </c>
      <c r="J26" s="429" t="s">
        <v>327</v>
      </c>
      <c r="K26" s="429" t="s">
        <v>327</v>
      </c>
      <c r="L26" s="429" t="s">
        <v>327</v>
      </c>
      <c r="M26" s="429" t="s">
        <v>327</v>
      </c>
      <c r="N26" s="429">
        <v>-15000</v>
      </c>
      <c r="O26" s="429" t="s">
        <v>327</v>
      </c>
      <c r="P26" s="429" t="s">
        <v>327</v>
      </c>
      <c r="Q26" s="429" t="s">
        <v>327</v>
      </c>
      <c r="R26" s="429" t="s">
        <v>327</v>
      </c>
      <c r="S26" s="429" t="s">
        <v>327</v>
      </c>
    </row>
    <row r="27" spans="1:19" x14ac:dyDescent="0.4">
      <c r="A27" s="516" t="s">
        <v>665</v>
      </c>
      <c r="B27" s="341" t="s">
        <v>666</v>
      </c>
      <c r="C27" s="429">
        <v>-2805</v>
      </c>
      <c r="D27" s="429">
        <v>-2360</v>
      </c>
      <c r="E27" s="429">
        <v>-2206</v>
      </c>
      <c r="F27" s="429">
        <v>-2365</v>
      </c>
      <c r="G27" s="429">
        <v>-2508</v>
      </c>
      <c r="H27" s="429">
        <v>-2654</v>
      </c>
      <c r="I27" s="429">
        <v>-2802</v>
      </c>
      <c r="J27" s="429">
        <v>-5008</v>
      </c>
      <c r="K27" s="429">
        <v>-5597</v>
      </c>
      <c r="L27" s="429">
        <v>-6186</v>
      </c>
      <c r="M27" s="429">
        <v>-7662</v>
      </c>
      <c r="N27" s="429">
        <v>-8840</v>
      </c>
      <c r="O27" s="429">
        <v>-8840</v>
      </c>
      <c r="P27" s="429">
        <v>-11490</v>
      </c>
      <c r="Q27" s="429">
        <v>-14745</v>
      </c>
      <c r="R27" s="429">
        <v>-16492</v>
      </c>
      <c r="S27" s="429">
        <v>-18250</v>
      </c>
    </row>
    <row r="28" spans="1:19" ht="58.5" x14ac:dyDescent="0.4">
      <c r="A28" s="516" t="s">
        <v>667</v>
      </c>
      <c r="B28" s="341" t="s">
        <v>668</v>
      </c>
      <c r="C28" s="429">
        <v>-7</v>
      </c>
      <c r="D28" s="429">
        <v>-11</v>
      </c>
      <c r="E28" s="429">
        <v>-9</v>
      </c>
      <c r="F28" s="429">
        <v>-5</v>
      </c>
      <c r="G28" s="429">
        <v>-5</v>
      </c>
      <c r="H28" s="429">
        <v>-5</v>
      </c>
      <c r="I28" s="429">
        <v>-13</v>
      </c>
      <c r="J28" s="429">
        <v>-25</v>
      </c>
      <c r="K28" s="429">
        <v>-14</v>
      </c>
      <c r="L28" s="429">
        <v>-11</v>
      </c>
      <c r="M28" s="429">
        <v>-20</v>
      </c>
      <c r="N28" s="461" t="s">
        <v>669</v>
      </c>
      <c r="O28" s="429" t="s">
        <v>327</v>
      </c>
      <c r="P28" s="429" t="s">
        <v>327</v>
      </c>
      <c r="Q28" s="429" t="s">
        <v>327</v>
      </c>
      <c r="R28" s="429" t="s">
        <v>327</v>
      </c>
      <c r="S28" s="429" t="s">
        <v>327</v>
      </c>
    </row>
    <row r="29" spans="1:19" ht="136.5" x14ac:dyDescent="0.4">
      <c r="A29" s="516" t="s">
        <v>670</v>
      </c>
      <c r="B29" s="341" t="s">
        <v>671</v>
      </c>
      <c r="C29" s="429" t="s">
        <v>327</v>
      </c>
      <c r="D29" s="429" t="s">
        <v>327</v>
      </c>
      <c r="E29" s="429" t="s">
        <v>327</v>
      </c>
      <c r="F29" s="429" t="s">
        <v>327</v>
      </c>
      <c r="G29" s="429" t="s">
        <v>327</v>
      </c>
      <c r="H29" s="429" t="s">
        <v>327</v>
      </c>
      <c r="I29" s="429" t="s">
        <v>327</v>
      </c>
      <c r="J29" s="429" t="s">
        <v>327</v>
      </c>
      <c r="K29" s="429" t="s">
        <v>327</v>
      </c>
      <c r="L29" s="429" t="s">
        <v>327</v>
      </c>
      <c r="M29" s="429" t="s">
        <v>327</v>
      </c>
      <c r="N29" s="429">
        <v>-2</v>
      </c>
      <c r="O29" s="429" t="s">
        <v>327</v>
      </c>
      <c r="P29" s="429" t="s">
        <v>327</v>
      </c>
      <c r="Q29" s="429" t="s">
        <v>327</v>
      </c>
      <c r="R29" s="429" t="s">
        <v>327</v>
      </c>
      <c r="S29" s="429" t="s">
        <v>327</v>
      </c>
    </row>
    <row r="30" spans="1:19" ht="97.5" x14ac:dyDescent="0.4">
      <c r="A30" s="516" t="s">
        <v>672</v>
      </c>
      <c r="B30" s="341" t="s">
        <v>673</v>
      </c>
      <c r="C30" s="429" t="s">
        <v>327</v>
      </c>
      <c r="D30" s="429" t="s">
        <v>327</v>
      </c>
      <c r="E30" s="429" t="s">
        <v>327</v>
      </c>
      <c r="F30" s="429" t="s">
        <v>327</v>
      </c>
      <c r="G30" s="429" t="s">
        <v>327</v>
      </c>
      <c r="H30" s="429" t="s">
        <v>327</v>
      </c>
      <c r="I30" s="429" t="s">
        <v>327</v>
      </c>
      <c r="J30" s="429" t="s">
        <v>327</v>
      </c>
      <c r="K30" s="429" t="s">
        <v>327</v>
      </c>
      <c r="L30" s="429" t="s">
        <v>327</v>
      </c>
      <c r="M30" s="429">
        <v>-621</v>
      </c>
      <c r="N30" s="429">
        <v>-48</v>
      </c>
      <c r="O30" s="429" t="s">
        <v>327</v>
      </c>
      <c r="P30" s="429" t="s">
        <v>327</v>
      </c>
      <c r="Q30" s="429" t="s">
        <v>327</v>
      </c>
      <c r="R30" s="429" t="s">
        <v>327</v>
      </c>
      <c r="S30" s="429" t="s">
        <v>327</v>
      </c>
    </row>
    <row r="31" spans="1:19" ht="58.5" x14ac:dyDescent="0.4">
      <c r="A31" s="516" t="s">
        <v>674</v>
      </c>
      <c r="B31" s="341" t="s">
        <v>675</v>
      </c>
      <c r="C31" s="429">
        <v>-431</v>
      </c>
      <c r="D31" s="429">
        <v>-333</v>
      </c>
      <c r="E31" s="429">
        <v>-333</v>
      </c>
      <c r="F31" s="429">
        <v>-335</v>
      </c>
      <c r="G31" s="429">
        <v>-354</v>
      </c>
      <c r="H31" s="429">
        <v>-4560</v>
      </c>
      <c r="I31" s="429">
        <v>-21</v>
      </c>
      <c r="J31" s="429">
        <v>-21</v>
      </c>
      <c r="K31" s="429">
        <v>-21</v>
      </c>
      <c r="L31" s="429">
        <v>-21</v>
      </c>
      <c r="M31" s="429">
        <v>-19</v>
      </c>
      <c r="N31" s="429">
        <v>-21</v>
      </c>
      <c r="O31" s="429" t="s">
        <v>327</v>
      </c>
      <c r="P31" s="429" t="s">
        <v>327</v>
      </c>
      <c r="Q31" s="429" t="s">
        <v>327</v>
      </c>
      <c r="R31" s="429" t="s">
        <v>327</v>
      </c>
      <c r="S31" s="429" t="s">
        <v>327</v>
      </c>
    </row>
    <row r="32" spans="1:19" ht="39" x14ac:dyDescent="0.4">
      <c r="A32" s="516" t="s">
        <v>676</v>
      </c>
      <c r="B32" s="341" t="s">
        <v>677</v>
      </c>
      <c r="C32" s="429">
        <v>-1195</v>
      </c>
      <c r="D32" s="429">
        <v>-1120</v>
      </c>
      <c r="E32" s="429">
        <v>-868</v>
      </c>
      <c r="F32" s="429">
        <v>-740</v>
      </c>
      <c r="G32" s="429">
        <v>-767</v>
      </c>
      <c r="H32" s="429">
        <v>-836</v>
      </c>
      <c r="I32" s="429">
        <v>-964</v>
      </c>
      <c r="J32" s="429">
        <v>-1061</v>
      </c>
      <c r="K32" s="429">
        <v>-1092</v>
      </c>
      <c r="L32" s="429">
        <v>-1183</v>
      </c>
      <c r="M32" s="429">
        <v>-1258</v>
      </c>
      <c r="N32" s="429">
        <v>-1855</v>
      </c>
      <c r="O32" s="429">
        <v>-3973</v>
      </c>
      <c r="P32" s="429">
        <v>-4148</v>
      </c>
      <c r="Q32" s="429">
        <v>-4528</v>
      </c>
      <c r="R32" s="429">
        <v>-4798</v>
      </c>
      <c r="S32" s="429">
        <v>-4911</v>
      </c>
    </row>
    <row r="33" spans="1:19" ht="49.5" customHeight="1" x14ac:dyDescent="0.4">
      <c r="A33" s="516" t="s">
        <v>678</v>
      </c>
      <c r="B33" s="341" t="s">
        <v>679</v>
      </c>
      <c r="C33" s="429">
        <v>-87</v>
      </c>
      <c r="D33" s="429">
        <v>-22</v>
      </c>
      <c r="E33" s="429">
        <v>11</v>
      </c>
      <c r="F33" s="429">
        <v>118</v>
      </c>
      <c r="G33" s="429" t="s">
        <v>327</v>
      </c>
      <c r="H33" s="429">
        <v>-39</v>
      </c>
      <c r="I33" s="429">
        <v>-41</v>
      </c>
      <c r="J33" s="429">
        <v>-64</v>
      </c>
      <c r="K33" s="429">
        <v>-24</v>
      </c>
      <c r="L33" s="429">
        <v>-524</v>
      </c>
      <c r="M33" s="429">
        <v>-4</v>
      </c>
      <c r="N33" s="429">
        <v>-3</v>
      </c>
      <c r="O33" s="429">
        <v>159</v>
      </c>
      <c r="P33" s="429">
        <v>14</v>
      </c>
      <c r="Q33" s="429">
        <v>34</v>
      </c>
      <c r="R33" s="429">
        <v>101</v>
      </c>
      <c r="S33" s="429">
        <v>-25004</v>
      </c>
    </row>
    <row r="34" spans="1:19" x14ac:dyDescent="0.4">
      <c r="A34" s="516" t="s">
        <v>680</v>
      </c>
      <c r="B34" s="341" t="s">
        <v>609</v>
      </c>
      <c r="C34" s="429"/>
      <c r="D34" s="429"/>
      <c r="E34" s="429"/>
      <c r="F34" s="429"/>
      <c r="G34" s="429"/>
      <c r="H34" s="429"/>
      <c r="I34" s="429"/>
      <c r="J34" s="429"/>
      <c r="K34" s="429"/>
      <c r="L34" s="429"/>
      <c r="M34" s="429"/>
      <c r="N34" s="429"/>
      <c r="O34" s="429"/>
      <c r="P34" s="429"/>
      <c r="Q34" s="429" t="s">
        <v>327</v>
      </c>
      <c r="R34" s="429">
        <v>4</v>
      </c>
      <c r="S34" s="429">
        <v>5</v>
      </c>
    </row>
    <row r="35" spans="1:19" s="331" customFormat="1" ht="58.5" x14ac:dyDescent="0.4">
      <c r="A35" s="443" t="s">
        <v>762</v>
      </c>
      <c r="B35" s="443" t="s">
        <v>681</v>
      </c>
      <c r="C35" s="444">
        <v>-11757</v>
      </c>
      <c r="D35" s="444">
        <v>-1754</v>
      </c>
      <c r="E35" s="444">
        <v>-9044</v>
      </c>
      <c r="F35" s="444">
        <v>-4878</v>
      </c>
      <c r="G35" s="444">
        <v>-2401</v>
      </c>
      <c r="H35" s="444">
        <v>15363</v>
      </c>
      <c r="I35" s="444">
        <v>-33197</v>
      </c>
      <c r="J35" s="444">
        <v>-11689</v>
      </c>
      <c r="K35" s="444">
        <v>-7294</v>
      </c>
      <c r="L35" s="444">
        <v>-7902</v>
      </c>
      <c r="M35" s="444">
        <v>-10819</v>
      </c>
      <c r="N35" s="444">
        <v>-26185</v>
      </c>
      <c r="O35" s="444">
        <v>-13033</v>
      </c>
      <c r="P35" s="444">
        <v>-15658</v>
      </c>
      <c r="Q35" s="444">
        <v>-19418</v>
      </c>
      <c r="R35" s="444">
        <v>-21098</v>
      </c>
      <c r="S35" s="444">
        <v>-48409</v>
      </c>
    </row>
    <row r="36" spans="1:19" x14ac:dyDescent="0.4">
      <c r="C36" s="429"/>
      <c r="D36" s="429"/>
      <c r="E36" s="429"/>
      <c r="F36" s="429"/>
      <c r="G36" s="429"/>
      <c r="H36" s="429"/>
      <c r="I36" s="429"/>
      <c r="J36" s="429"/>
      <c r="K36" s="429"/>
      <c r="L36" s="429"/>
      <c r="M36" s="429"/>
      <c r="N36" s="429"/>
      <c r="O36" s="429"/>
      <c r="P36" s="429"/>
      <c r="Q36" s="429"/>
      <c r="R36" s="429"/>
      <c r="S36" s="429"/>
    </row>
    <row r="37" spans="1:19" x14ac:dyDescent="0.4">
      <c r="C37" s="429"/>
      <c r="D37" s="429"/>
      <c r="E37" s="429"/>
      <c r="F37" s="429"/>
      <c r="G37" s="429"/>
      <c r="H37" s="429"/>
      <c r="I37" s="429"/>
      <c r="J37" s="429"/>
      <c r="K37" s="429"/>
      <c r="L37" s="429"/>
      <c r="M37" s="429"/>
      <c r="N37" s="429"/>
      <c r="O37" s="429"/>
      <c r="P37" s="429"/>
      <c r="Q37" s="429"/>
      <c r="R37" s="429"/>
      <c r="S37" s="429"/>
    </row>
    <row r="38" spans="1:19" x14ac:dyDescent="0.4">
      <c r="C38" s="429"/>
      <c r="D38" s="429"/>
      <c r="E38" s="429"/>
      <c r="F38" s="429"/>
      <c r="G38" s="429"/>
      <c r="H38" s="429"/>
      <c r="I38" s="429"/>
      <c r="J38" s="429"/>
      <c r="K38" s="429"/>
      <c r="L38" s="429"/>
      <c r="M38" s="429"/>
      <c r="N38" s="429"/>
      <c r="O38" s="429"/>
      <c r="P38" s="429"/>
      <c r="Q38" s="429"/>
      <c r="R38" s="429"/>
      <c r="S38" s="429"/>
    </row>
    <row r="39" spans="1:19" x14ac:dyDescent="0.4">
      <c r="C39" s="429"/>
      <c r="D39" s="429"/>
      <c r="E39" s="429"/>
      <c r="F39" s="429"/>
      <c r="G39" s="429"/>
      <c r="H39" s="429"/>
      <c r="I39" s="429"/>
      <c r="J39" s="429"/>
      <c r="K39" s="429"/>
      <c r="L39" s="429"/>
      <c r="M39" s="429"/>
      <c r="N39" s="429"/>
      <c r="O39" s="429"/>
      <c r="P39" s="429"/>
      <c r="Q39" s="429"/>
      <c r="R39" s="429"/>
      <c r="S39" s="429"/>
    </row>
  </sheetData>
  <phoneticPr fontId="3"/>
  <pageMargins left="0.7" right="0.7" top="0.75" bottom="0.75" header="0.3" footer="0.3"/>
  <pageSetup paperSize="9" scale="42"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107595-279A-4D0D-85AF-9772BDE49C40}">
  <sheetPr>
    <pageSetUpPr fitToPage="1"/>
  </sheetPr>
  <dimension ref="A1:S15"/>
  <sheetViews>
    <sheetView zoomScale="70" zoomScaleNormal="70" workbookViewId="0">
      <pane xSplit="1" topLeftCell="C1" activePane="topRight" state="frozen"/>
      <selection pane="topRight" activeCell="U2" sqref="U2"/>
    </sheetView>
  </sheetViews>
  <sheetFormatPr defaultColWidth="8.875" defaultRowHeight="19.5" x14ac:dyDescent="0.4"/>
  <cols>
    <col min="1" max="2" width="26" style="341" customWidth="1"/>
    <col min="3" max="17" width="14" style="333" customWidth="1"/>
    <col min="18" max="19" width="12.625" style="333" bestFit="1" customWidth="1"/>
    <col min="20" max="16384" width="8.875" style="333"/>
  </cols>
  <sheetData>
    <row r="1" spans="1:19" ht="20.25" customHeight="1" x14ac:dyDescent="0.4">
      <c r="A1" s="427" t="s">
        <v>682</v>
      </c>
      <c r="B1" s="427"/>
      <c r="C1" s="427"/>
      <c r="D1" s="427"/>
      <c r="E1" s="427"/>
      <c r="F1" s="427"/>
      <c r="G1" s="427"/>
      <c r="H1" s="427"/>
      <c r="I1" s="427"/>
      <c r="J1" s="427"/>
      <c r="K1" s="427"/>
      <c r="L1" s="427"/>
      <c r="M1" s="427"/>
      <c r="N1" s="431"/>
      <c r="O1" s="431"/>
      <c r="P1" s="431"/>
      <c r="Q1" s="431"/>
      <c r="R1" s="431"/>
      <c r="S1" s="431"/>
    </row>
    <row r="2" spans="1:19" x14ac:dyDescent="0.4">
      <c r="A2" s="431"/>
      <c r="B2" s="431"/>
      <c r="C2" s="332"/>
      <c r="D2" s="332"/>
      <c r="K2" s="335"/>
      <c r="M2" s="335"/>
      <c r="N2" s="333" t="s">
        <v>140</v>
      </c>
    </row>
    <row r="3" spans="1:19" x14ac:dyDescent="0.4">
      <c r="A3" s="334"/>
      <c r="B3" s="334"/>
      <c r="C3" s="432" t="s">
        <v>236</v>
      </c>
      <c r="D3" s="432" t="s">
        <v>237</v>
      </c>
      <c r="E3" s="432" t="s">
        <v>238</v>
      </c>
      <c r="F3" s="432" t="s">
        <v>239</v>
      </c>
      <c r="G3" s="432" t="s">
        <v>240</v>
      </c>
      <c r="H3" s="432" t="s">
        <v>59</v>
      </c>
      <c r="I3" s="432" t="s">
        <v>60</v>
      </c>
      <c r="J3" s="432" t="s">
        <v>61</v>
      </c>
      <c r="K3" s="432" t="s">
        <v>62</v>
      </c>
      <c r="L3" s="432" t="s">
        <v>63</v>
      </c>
      <c r="M3" s="432" t="s">
        <v>64</v>
      </c>
      <c r="N3" s="432" t="s">
        <v>241</v>
      </c>
      <c r="O3" s="432" t="s">
        <v>230</v>
      </c>
      <c r="P3" s="432" t="s">
        <v>242</v>
      </c>
      <c r="Q3" s="432" t="s">
        <v>68</v>
      </c>
      <c r="R3" s="432" t="s">
        <v>69</v>
      </c>
      <c r="S3" s="432" t="s">
        <v>70</v>
      </c>
    </row>
    <row r="4" spans="1:19" x14ac:dyDescent="0.4">
      <c r="A4" s="431" t="s">
        <v>683</v>
      </c>
      <c r="B4" s="431" t="s">
        <v>684</v>
      </c>
      <c r="C4" s="332"/>
      <c r="D4" s="332"/>
    </row>
    <row r="5" spans="1:19" ht="58.5" x14ac:dyDescent="0.4">
      <c r="A5" s="334" t="s">
        <v>565</v>
      </c>
      <c r="B5" s="334" t="s">
        <v>625</v>
      </c>
      <c r="C5" s="429">
        <v>12923</v>
      </c>
      <c r="D5" s="429">
        <v>13756</v>
      </c>
      <c r="E5" s="429">
        <v>24992</v>
      </c>
      <c r="F5" s="429">
        <v>8805</v>
      </c>
      <c r="G5" s="429">
        <v>12028</v>
      </c>
      <c r="H5" s="429">
        <v>-5870</v>
      </c>
      <c r="I5" s="429">
        <v>40245</v>
      </c>
      <c r="J5" s="429">
        <v>32348</v>
      </c>
      <c r="K5" s="429">
        <v>29608</v>
      </c>
      <c r="L5" s="335">
        <v>41215</v>
      </c>
      <c r="M5" s="335">
        <f>'P14'!M40</f>
        <v>29454</v>
      </c>
      <c r="N5" s="335">
        <f>'P14'!N40</f>
        <v>39509</v>
      </c>
      <c r="O5" s="335">
        <f>'P14'!O40</f>
        <v>63801</v>
      </c>
      <c r="P5" s="335">
        <f>'P14'!P40</f>
        <v>63367</v>
      </c>
      <c r="Q5" s="335">
        <f>'P14'!Q40</f>
        <v>48303</v>
      </c>
      <c r="R5" s="335">
        <v>30127</v>
      </c>
      <c r="S5" s="335">
        <v>52002</v>
      </c>
    </row>
    <row r="6" spans="1:19" ht="58.5" x14ac:dyDescent="0.4">
      <c r="A6" s="343" t="s">
        <v>626</v>
      </c>
      <c r="B6" s="341" t="s">
        <v>646</v>
      </c>
      <c r="C6" s="429">
        <v>9</v>
      </c>
      <c r="D6" s="429">
        <v>-7675</v>
      </c>
      <c r="E6" s="429">
        <v>-8281</v>
      </c>
      <c r="F6" s="429">
        <v>-7899</v>
      </c>
      <c r="G6" s="429">
        <v>-7899</v>
      </c>
      <c r="H6" s="429">
        <v>390</v>
      </c>
      <c r="I6" s="429">
        <v>-15678</v>
      </c>
      <c r="J6" s="429">
        <v>-13101</v>
      </c>
      <c r="K6" s="429">
        <v>-12304</v>
      </c>
      <c r="L6" s="429">
        <v>-11072</v>
      </c>
      <c r="M6" s="429">
        <v>-22897</v>
      </c>
      <c r="N6" s="429">
        <f>'P15'!N15</f>
        <v>-16062</v>
      </c>
      <c r="O6" s="429">
        <f>'P15'!O15</f>
        <v>-13860</v>
      </c>
      <c r="P6" s="429">
        <f>'P15'!P15</f>
        <v>-6044</v>
      </c>
      <c r="Q6" s="429">
        <f>'P15'!Q15</f>
        <v>-34509</v>
      </c>
      <c r="R6" s="429">
        <v>-15998</v>
      </c>
      <c r="S6" s="429">
        <v>-23173</v>
      </c>
    </row>
    <row r="7" spans="1:19" ht="58.5" x14ac:dyDescent="0.4">
      <c r="A7" s="341" t="s">
        <v>647</v>
      </c>
      <c r="B7" s="341" t="s">
        <v>685</v>
      </c>
      <c r="C7" s="429">
        <v>-11757</v>
      </c>
      <c r="D7" s="429">
        <v>-1754</v>
      </c>
      <c r="E7" s="429">
        <v>-9044</v>
      </c>
      <c r="F7" s="429">
        <v>-4878</v>
      </c>
      <c r="G7" s="429">
        <v>-2401</v>
      </c>
      <c r="H7" s="429">
        <v>15363</v>
      </c>
      <c r="I7" s="429">
        <v>-33197</v>
      </c>
      <c r="J7" s="429">
        <v>-11689</v>
      </c>
      <c r="K7" s="429">
        <v>-7294</v>
      </c>
      <c r="L7" s="335">
        <v>-7902</v>
      </c>
      <c r="M7" s="335">
        <v>-10819</v>
      </c>
      <c r="N7" s="335">
        <f>'P15'!N35</f>
        <v>-26185</v>
      </c>
      <c r="O7" s="335">
        <f>'P15'!O35</f>
        <v>-13033</v>
      </c>
      <c r="P7" s="335">
        <f>'P15'!P35</f>
        <v>-15658</v>
      </c>
      <c r="Q7" s="335">
        <f>'P15'!Q35</f>
        <v>-19418</v>
      </c>
      <c r="R7" s="335">
        <v>-21098</v>
      </c>
      <c r="S7" s="335">
        <v>-48409</v>
      </c>
    </row>
    <row r="8" spans="1:19" ht="78" x14ac:dyDescent="0.4">
      <c r="A8" s="341" t="s">
        <v>686</v>
      </c>
      <c r="B8" s="341" t="s">
        <v>687</v>
      </c>
      <c r="C8" s="440">
        <v>-2631</v>
      </c>
      <c r="D8" s="440">
        <v>243</v>
      </c>
      <c r="E8" s="440">
        <v>-1687</v>
      </c>
      <c r="F8" s="429">
        <v>-494</v>
      </c>
      <c r="G8" s="429">
        <v>2142</v>
      </c>
      <c r="H8" s="429">
        <v>1504</v>
      </c>
      <c r="I8" s="429">
        <v>2431</v>
      </c>
      <c r="J8" s="429">
        <v>-2471</v>
      </c>
      <c r="K8" s="429">
        <v>-1222</v>
      </c>
      <c r="L8" s="429">
        <v>87</v>
      </c>
      <c r="M8" s="429">
        <v>-236</v>
      </c>
      <c r="N8" s="429">
        <v>-1940</v>
      </c>
      <c r="O8" s="429">
        <v>3068</v>
      </c>
      <c r="P8" s="429">
        <v>6799</v>
      </c>
      <c r="Q8" s="429">
        <v>4040</v>
      </c>
      <c r="R8" s="429">
        <v>12028</v>
      </c>
      <c r="S8" s="429">
        <v>-2907</v>
      </c>
    </row>
    <row r="9" spans="1:19" ht="58.5" x14ac:dyDescent="0.4">
      <c r="A9" s="341" t="s">
        <v>688</v>
      </c>
      <c r="B9" s="341" t="s">
        <v>689</v>
      </c>
      <c r="C9" s="429">
        <v>-11907</v>
      </c>
      <c r="D9" s="429">
        <v>4569</v>
      </c>
      <c r="E9" s="429">
        <v>5979</v>
      </c>
      <c r="F9" s="429">
        <v>-4465</v>
      </c>
      <c r="G9" s="429">
        <v>3869</v>
      </c>
      <c r="H9" s="429">
        <v>11387</v>
      </c>
      <c r="I9" s="429">
        <v>-6199</v>
      </c>
      <c r="J9" s="429">
        <v>5086</v>
      </c>
      <c r="K9" s="429">
        <v>8787</v>
      </c>
      <c r="L9" s="335">
        <v>22327</v>
      </c>
      <c r="M9" s="335">
        <v>-4499</v>
      </c>
      <c r="N9" s="335">
        <v>-4679</v>
      </c>
      <c r="O9" s="335">
        <v>39976</v>
      </c>
      <c r="P9" s="335">
        <v>48463</v>
      </c>
      <c r="Q9" s="335">
        <v>-1584</v>
      </c>
      <c r="R9" s="335">
        <v>5058</v>
      </c>
      <c r="S9" s="335">
        <v>-22488</v>
      </c>
    </row>
    <row r="10" spans="1:19" ht="58.5" x14ac:dyDescent="0.4">
      <c r="A10" s="341" t="s">
        <v>690</v>
      </c>
      <c r="B10" s="341" t="s">
        <v>691</v>
      </c>
      <c r="C10" s="429">
        <v>35077</v>
      </c>
      <c r="D10" s="429">
        <v>23673</v>
      </c>
      <c r="E10" s="429">
        <v>28242</v>
      </c>
      <c r="F10" s="429">
        <v>34221</v>
      </c>
      <c r="G10" s="429">
        <v>29756</v>
      </c>
      <c r="H10" s="429">
        <v>33842</v>
      </c>
      <c r="I10" s="429">
        <v>43929</v>
      </c>
      <c r="J10" s="429">
        <v>38422</v>
      </c>
      <c r="K10" s="429">
        <v>43508</v>
      </c>
      <c r="L10" s="429">
        <v>52762</v>
      </c>
      <c r="M10" s="429">
        <v>75090</v>
      </c>
      <c r="N10" s="429">
        <v>70842</v>
      </c>
      <c r="O10" s="429">
        <v>66683</v>
      </c>
      <c r="P10" s="429">
        <v>106855</v>
      </c>
      <c r="Q10" s="429">
        <v>155319</v>
      </c>
      <c r="R10" s="429">
        <v>153734</v>
      </c>
      <c r="S10" s="429">
        <v>159234</v>
      </c>
    </row>
    <row r="11" spans="1:19" ht="113.25" customHeight="1" x14ac:dyDescent="0.4">
      <c r="A11" s="341" t="s">
        <v>763</v>
      </c>
      <c r="B11" s="462" t="s">
        <v>696</v>
      </c>
      <c r="C11" s="429" t="s">
        <v>327</v>
      </c>
      <c r="D11" s="429" t="s">
        <v>327</v>
      </c>
      <c r="E11" s="429" t="s">
        <v>327</v>
      </c>
      <c r="F11" s="429" t="s">
        <v>327</v>
      </c>
      <c r="G11" s="429" t="s">
        <v>327</v>
      </c>
      <c r="H11" s="429" t="s">
        <v>327</v>
      </c>
      <c r="I11" s="429" t="s">
        <v>327</v>
      </c>
      <c r="J11" s="429" t="s">
        <v>327</v>
      </c>
      <c r="K11" s="429" t="s">
        <v>327</v>
      </c>
      <c r="L11" s="429" t="s">
        <v>327</v>
      </c>
      <c r="M11" s="429" t="s">
        <v>327</v>
      </c>
      <c r="N11" s="429" t="s">
        <v>327</v>
      </c>
      <c r="O11" s="429">
        <v>196</v>
      </c>
      <c r="P11" s="429" t="s">
        <v>327</v>
      </c>
      <c r="Q11" s="429" t="s">
        <v>327</v>
      </c>
      <c r="R11" s="429">
        <v>441</v>
      </c>
      <c r="S11" s="429">
        <v>444</v>
      </c>
    </row>
    <row r="12" spans="1:19" ht="97.5" x14ac:dyDescent="0.4">
      <c r="A12" s="341" t="s">
        <v>692</v>
      </c>
      <c r="B12" s="341" t="s">
        <v>693</v>
      </c>
      <c r="C12" s="429">
        <v>503</v>
      </c>
      <c r="D12" s="429" t="s">
        <v>327</v>
      </c>
      <c r="E12" s="429" t="s">
        <v>327</v>
      </c>
      <c r="F12" s="429" t="s">
        <v>327</v>
      </c>
      <c r="G12" s="429">
        <v>47</v>
      </c>
      <c r="H12" s="429" t="s">
        <v>327</v>
      </c>
      <c r="I12" s="429">
        <v>692</v>
      </c>
      <c r="J12" s="429" t="s">
        <v>327</v>
      </c>
      <c r="K12" s="429">
        <v>466</v>
      </c>
      <c r="L12" s="429" t="s">
        <v>327</v>
      </c>
      <c r="M12" s="429">
        <v>251</v>
      </c>
      <c r="N12" s="429">
        <v>520</v>
      </c>
      <c r="O12" s="429" t="s">
        <v>327</v>
      </c>
      <c r="P12" s="429" t="s">
        <v>327</v>
      </c>
      <c r="Q12" s="429" t="s">
        <v>327</v>
      </c>
      <c r="R12" s="429" t="s">
        <v>327</v>
      </c>
      <c r="S12" s="429" t="s">
        <v>327</v>
      </c>
    </row>
    <row r="13" spans="1:19" ht="136.5" x14ac:dyDescent="0.4">
      <c r="A13" s="341" t="s">
        <v>694</v>
      </c>
      <c r="B13" s="341" t="s">
        <v>695</v>
      </c>
      <c r="C13" s="429" t="s">
        <v>327</v>
      </c>
      <c r="D13" s="429" t="s">
        <v>327</v>
      </c>
      <c r="E13" s="429" t="s">
        <v>327</v>
      </c>
      <c r="F13" s="429" t="s">
        <v>327</v>
      </c>
      <c r="G13" s="429">
        <v>169</v>
      </c>
      <c r="H13" s="429">
        <v>-1300</v>
      </c>
      <c r="I13" s="429" t="s">
        <v>327</v>
      </c>
      <c r="J13" s="429" t="s">
        <v>327</v>
      </c>
      <c r="K13" s="429" t="s">
        <v>327</v>
      </c>
      <c r="L13" s="429" t="s">
        <v>327</v>
      </c>
      <c r="M13" s="429" t="s">
        <v>327</v>
      </c>
      <c r="N13" s="429" t="s">
        <v>327</v>
      </c>
      <c r="O13" s="429" t="s">
        <v>327</v>
      </c>
      <c r="P13" s="429" t="s">
        <v>327</v>
      </c>
      <c r="Q13" s="429" t="s">
        <v>327</v>
      </c>
      <c r="R13" s="429" t="s">
        <v>327</v>
      </c>
      <c r="S13" s="429" t="s">
        <v>327</v>
      </c>
    </row>
    <row r="14" spans="1:19" ht="58.5" x14ac:dyDescent="0.4">
      <c r="A14" s="436" t="s">
        <v>697</v>
      </c>
      <c r="B14" s="436" t="s">
        <v>698</v>
      </c>
      <c r="C14" s="442">
        <v>23673</v>
      </c>
      <c r="D14" s="442">
        <v>28242</v>
      </c>
      <c r="E14" s="442">
        <v>34221</v>
      </c>
      <c r="F14" s="442">
        <v>29756</v>
      </c>
      <c r="G14" s="442">
        <v>33842</v>
      </c>
      <c r="H14" s="442">
        <v>43929</v>
      </c>
      <c r="I14" s="442">
        <v>38422</v>
      </c>
      <c r="J14" s="442">
        <v>43508</v>
      </c>
      <c r="K14" s="442">
        <v>52762</v>
      </c>
      <c r="L14" s="441">
        <v>75090</v>
      </c>
      <c r="M14" s="441">
        <v>70842</v>
      </c>
      <c r="N14" s="441">
        <v>66683</v>
      </c>
      <c r="O14" s="441">
        <v>106855</v>
      </c>
      <c r="P14" s="441">
        <v>155319</v>
      </c>
      <c r="Q14" s="441">
        <v>153734</v>
      </c>
      <c r="R14" s="441">
        <v>159234</v>
      </c>
      <c r="S14" s="441">
        <v>137190</v>
      </c>
    </row>
    <row r="15" spans="1:19" x14ac:dyDescent="0.4">
      <c r="C15" s="434"/>
      <c r="D15" s="434"/>
      <c r="E15" s="434"/>
      <c r="F15" s="434"/>
      <c r="G15" s="434"/>
      <c r="H15" s="434"/>
      <c r="I15" s="434"/>
      <c r="J15" s="434"/>
      <c r="K15" s="434"/>
      <c r="L15" s="434"/>
      <c r="M15" s="434"/>
      <c r="N15" s="434"/>
      <c r="O15" s="434"/>
      <c r="P15" s="434"/>
      <c r="Q15" s="434"/>
      <c r="R15" s="434"/>
      <c r="S15" s="434"/>
    </row>
  </sheetData>
  <phoneticPr fontId="3"/>
  <pageMargins left="0.7" right="0.7" top="0.75" bottom="0.75" header="0.3" footer="0.3"/>
  <pageSetup paperSize="9" scale="40"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1231E4-953A-4D21-91EA-9412DFEE4E3F}">
  <sheetPr>
    <pageSetUpPr fitToPage="1"/>
  </sheetPr>
  <dimension ref="A1:L73"/>
  <sheetViews>
    <sheetView topLeftCell="A43" zoomScale="90" zoomScaleNormal="90" workbookViewId="0">
      <pane xSplit="1" topLeftCell="B1" activePane="topRight" state="frozen"/>
      <selection pane="topRight" activeCell="J1" sqref="J1"/>
    </sheetView>
  </sheetViews>
  <sheetFormatPr defaultColWidth="11.625" defaultRowHeight="19.5" x14ac:dyDescent="0.4"/>
  <cols>
    <col min="1" max="2" width="72.875" style="519" customWidth="1"/>
    <col min="3" max="10" width="16.375" style="519" customWidth="1"/>
    <col min="11" max="16384" width="11.625" style="519"/>
  </cols>
  <sheetData>
    <row r="1" spans="1:12" x14ac:dyDescent="0.3">
      <c r="A1" s="477" t="s">
        <v>55</v>
      </c>
      <c r="B1" s="519" t="s">
        <v>699</v>
      </c>
      <c r="E1" s="478" t="s">
        <v>700</v>
      </c>
    </row>
    <row r="2" spans="1:12" ht="20.25" thickBot="1" x14ac:dyDescent="0.45">
      <c r="A2" s="520" t="s">
        <v>53</v>
      </c>
      <c r="B2" s="519" t="s">
        <v>701</v>
      </c>
    </row>
    <row r="3" spans="1:12" ht="25.15" customHeight="1" x14ac:dyDescent="0.4">
      <c r="A3" s="521" t="s">
        <v>702</v>
      </c>
      <c r="B3" s="521" t="s">
        <v>703</v>
      </c>
      <c r="C3" s="471" t="s">
        <v>63</v>
      </c>
      <c r="D3" s="471" t="s">
        <v>64</v>
      </c>
      <c r="E3" s="471" t="s">
        <v>241</v>
      </c>
      <c r="F3" s="471" t="s">
        <v>230</v>
      </c>
      <c r="G3" s="471" t="s">
        <v>628</v>
      </c>
      <c r="H3" s="471" t="s">
        <v>68</v>
      </c>
      <c r="I3" s="471" t="s">
        <v>777</v>
      </c>
      <c r="J3" s="471" t="s">
        <v>778</v>
      </c>
    </row>
    <row r="4" spans="1:12" ht="25.15" customHeight="1" x14ac:dyDescent="0.4">
      <c r="A4" s="522" t="s">
        <v>704</v>
      </c>
      <c r="B4" s="522" t="s">
        <v>779</v>
      </c>
      <c r="C4" s="523">
        <v>11954</v>
      </c>
      <c r="D4" s="523">
        <v>12684</v>
      </c>
      <c r="E4" s="523">
        <v>13182</v>
      </c>
      <c r="F4" s="523">
        <v>13308</v>
      </c>
      <c r="G4" s="523">
        <v>13499</v>
      </c>
      <c r="H4" s="523">
        <v>13898</v>
      </c>
      <c r="I4" s="523">
        <v>14219</v>
      </c>
      <c r="J4" s="523">
        <v>14481</v>
      </c>
    </row>
    <row r="5" spans="1:12" ht="25.15" customHeight="1" x14ac:dyDescent="0.4">
      <c r="A5" s="522" t="s">
        <v>705</v>
      </c>
      <c r="B5" s="522" t="s">
        <v>706</v>
      </c>
      <c r="C5" s="523">
        <v>4805</v>
      </c>
      <c r="D5" s="523">
        <v>5187</v>
      </c>
      <c r="E5" s="523">
        <v>5485</v>
      </c>
      <c r="F5" s="523">
        <v>5549</v>
      </c>
      <c r="G5" s="523">
        <v>5692</v>
      </c>
      <c r="H5" s="523">
        <v>5860</v>
      </c>
      <c r="I5" s="523">
        <v>6084</v>
      </c>
      <c r="J5" s="523">
        <v>6182</v>
      </c>
    </row>
    <row r="6" spans="1:12" ht="25.15" customHeight="1" x14ac:dyDescent="0.4">
      <c r="A6" s="522" t="s">
        <v>707</v>
      </c>
      <c r="B6" s="522" t="s">
        <v>708</v>
      </c>
      <c r="C6" s="524">
        <v>8.4513922813873954</v>
      </c>
      <c r="D6" s="524">
        <v>9.5966620305980541</v>
      </c>
      <c r="E6" s="524">
        <v>8.4626234132581093</v>
      </c>
      <c r="F6" s="524">
        <v>9.2198581560283674</v>
      </c>
      <c r="G6" s="524">
        <v>10.246856078248719</v>
      </c>
      <c r="H6" s="524">
        <v>10.922226944326392</v>
      </c>
      <c r="I6" s="524">
        <v>11.1</v>
      </c>
      <c r="J6" s="524">
        <v>12.3</v>
      </c>
    </row>
    <row r="7" spans="1:12" ht="39" x14ac:dyDescent="0.4">
      <c r="A7" s="525" t="s">
        <v>709</v>
      </c>
      <c r="B7" s="525" t="s">
        <v>710</v>
      </c>
      <c r="C7" s="526"/>
      <c r="D7" s="526"/>
      <c r="E7" s="526"/>
      <c r="F7" s="526"/>
      <c r="G7" s="527"/>
      <c r="H7" s="527"/>
      <c r="I7" s="527"/>
      <c r="J7" s="527"/>
    </row>
    <row r="8" spans="1:12" ht="25.15" customHeight="1" x14ac:dyDescent="0.4">
      <c r="A8" s="528" t="s">
        <v>711</v>
      </c>
      <c r="B8" s="528" t="s">
        <v>712</v>
      </c>
      <c r="C8" s="529"/>
      <c r="D8" s="529"/>
      <c r="E8" s="529"/>
      <c r="F8" s="529"/>
      <c r="G8" s="524">
        <v>65.7</v>
      </c>
      <c r="H8" s="524">
        <v>67.5</v>
      </c>
      <c r="I8" s="524">
        <v>68.8</v>
      </c>
      <c r="J8" s="524">
        <v>68.599999999999994</v>
      </c>
      <c r="K8" s="523"/>
      <c r="L8" s="523"/>
    </row>
    <row r="9" spans="1:12" ht="25.15" customHeight="1" x14ac:dyDescent="0.4">
      <c r="A9" s="530" t="s">
        <v>713</v>
      </c>
      <c r="B9" s="531" t="s">
        <v>714</v>
      </c>
      <c r="C9" s="529"/>
      <c r="D9" s="529"/>
      <c r="E9" s="529"/>
      <c r="F9" s="529"/>
      <c r="G9" s="524">
        <v>88.447767058250975</v>
      </c>
      <c r="H9" s="524">
        <v>97.183081292161688</v>
      </c>
      <c r="I9" s="524">
        <v>95.7</v>
      </c>
      <c r="J9" s="524">
        <v>95.6</v>
      </c>
      <c r="K9" s="523"/>
      <c r="L9" s="523"/>
    </row>
    <row r="10" spans="1:12" ht="25.15" customHeight="1" x14ac:dyDescent="0.4">
      <c r="A10" s="532" t="s">
        <v>715</v>
      </c>
      <c r="B10" s="533" t="s">
        <v>716</v>
      </c>
      <c r="C10" s="534"/>
      <c r="D10" s="534"/>
      <c r="E10" s="534"/>
      <c r="F10" s="534"/>
      <c r="G10" s="535">
        <v>74.865262127280843</v>
      </c>
      <c r="H10" s="535">
        <v>75.784229826247113</v>
      </c>
      <c r="I10" s="535">
        <v>75.8</v>
      </c>
      <c r="J10" s="535">
        <v>75.900000000000006</v>
      </c>
    </row>
    <row r="11" spans="1:12" ht="37.15" customHeight="1" x14ac:dyDescent="0.4">
      <c r="A11" s="522" t="s">
        <v>717</v>
      </c>
      <c r="B11" s="522" t="s">
        <v>718</v>
      </c>
      <c r="C11" s="523"/>
      <c r="D11" s="523"/>
      <c r="E11" s="523"/>
      <c r="F11" s="523"/>
      <c r="G11" s="524">
        <v>28.63247863247863</v>
      </c>
      <c r="H11" s="524">
        <v>45.089285714285715</v>
      </c>
      <c r="I11" s="524">
        <v>54.9</v>
      </c>
      <c r="J11" s="524">
        <v>59.9</v>
      </c>
    </row>
    <row r="12" spans="1:12" ht="37.15" customHeight="1" x14ac:dyDescent="0.4">
      <c r="A12" s="522" t="s">
        <v>780</v>
      </c>
      <c r="B12" s="522" t="s">
        <v>801</v>
      </c>
      <c r="C12" s="523"/>
      <c r="D12" s="523"/>
      <c r="E12" s="523"/>
      <c r="F12" s="523"/>
      <c r="G12" s="524"/>
      <c r="H12" s="536">
        <v>324</v>
      </c>
      <c r="I12" s="536">
        <v>361</v>
      </c>
      <c r="J12" s="536">
        <v>509</v>
      </c>
    </row>
    <row r="13" spans="1:12" ht="25.15" customHeight="1" thickBot="1" x14ac:dyDescent="0.45">
      <c r="A13" s="537" t="s">
        <v>719</v>
      </c>
      <c r="B13" s="537" t="s">
        <v>720</v>
      </c>
      <c r="C13" s="538">
        <v>6549</v>
      </c>
      <c r="D13" s="538">
        <v>6755</v>
      </c>
      <c r="E13" s="538">
        <v>7062</v>
      </c>
      <c r="F13" s="538">
        <v>6423</v>
      </c>
      <c r="G13" s="538">
        <v>6776</v>
      </c>
      <c r="H13" s="538">
        <v>7275</v>
      </c>
      <c r="I13" s="538">
        <v>7964</v>
      </c>
      <c r="J13" s="538">
        <v>8554</v>
      </c>
      <c r="K13" s="539"/>
    </row>
    <row r="14" spans="1:12" ht="25.15" customHeight="1" thickBot="1" x14ac:dyDescent="0.45">
      <c r="A14" s="522"/>
      <c r="B14" s="522"/>
      <c r="C14" s="523"/>
      <c r="D14" s="523"/>
      <c r="E14" s="523"/>
      <c r="F14" s="523"/>
      <c r="G14" s="523"/>
      <c r="H14" s="523"/>
      <c r="I14" s="523"/>
      <c r="J14" s="523"/>
    </row>
    <row r="15" spans="1:12" ht="25.15" customHeight="1" x14ac:dyDescent="0.4">
      <c r="A15" s="521" t="s">
        <v>721</v>
      </c>
      <c r="B15" s="521" t="s">
        <v>722</v>
      </c>
      <c r="C15" s="471" t="s">
        <v>63</v>
      </c>
      <c r="D15" s="471" t="s">
        <v>64</v>
      </c>
      <c r="E15" s="471" t="s">
        <v>241</v>
      </c>
      <c r="F15" s="471" t="s">
        <v>230</v>
      </c>
      <c r="G15" s="471" t="s">
        <v>628</v>
      </c>
      <c r="H15" s="471" t="s">
        <v>68</v>
      </c>
      <c r="I15" s="471" t="s">
        <v>777</v>
      </c>
      <c r="J15" s="471" t="s">
        <v>778</v>
      </c>
    </row>
    <row r="16" spans="1:12" ht="25.15" customHeight="1" x14ac:dyDescent="0.4">
      <c r="A16" s="522" t="s">
        <v>723</v>
      </c>
      <c r="B16" s="522" t="s">
        <v>724</v>
      </c>
      <c r="C16" s="523">
        <v>924651.16279069765</v>
      </c>
      <c r="D16" s="523">
        <v>958643.41085271316</v>
      </c>
      <c r="E16" s="523">
        <v>938759.68992248061</v>
      </c>
      <c r="F16" s="523">
        <v>916828</v>
      </c>
      <c r="G16" s="523">
        <v>982528</v>
      </c>
      <c r="H16" s="523">
        <v>1055000</v>
      </c>
      <c r="I16" s="523">
        <v>955895</v>
      </c>
      <c r="J16" s="523">
        <v>963788</v>
      </c>
    </row>
    <row r="17" spans="1:10" ht="25.15" customHeight="1" x14ac:dyDescent="0.4">
      <c r="A17" s="522" t="s">
        <v>725</v>
      </c>
      <c r="B17" s="522" t="s">
        <v>726</v>
      </c>
      <c r="C17" s="540">
        <v>245.6</v>
      </c>
      <c r="D17" s="540">
        <v>245</v>
      </c>
      <c r="E17" s="540">
        <v>243.6</v>
      </c>
      <c r="F17" s="540">
        <v>233</v>
      </c>
      <c r="G17" s="540">
        <v>229.5</v>
      </c>
      <c r="H17" s="540">
        <v>218.8</v>
      </c>
      <c r="I17" s="540">
        <v>186.7</v>
      </c>
      <c r="J17" s="540">
        <v>178.8</v>
      </c>
    </row>
    <row r="18" spans="1:10" ht="25.15" customHeight="1" x14ac:dyDescent="0.4">
      <c r="A18" s="522" t="s">
        <v>727</v>
      </c>
      <c r="B18" s="522" t="s">
        <v>728</v>
      </c>
      <c r="C18" s="523">
        <v>49398</v>
      </c>
      <c r="D18" s="523">
        <v>44958</v>
      </c>
      <c r="E18" s="523">
        <v>38548</v>
      </c>
      <c r="F18" s="523">
        <v>34468</v>
      </c>
      <c r="G18" s="523">
        <v>18389</v>
      </c>
      <c r="H18" s="523">
        <v>9980</v>
      </c>
      <c r="I18" s="523">
        <v>10409</v>
      </c>
      <c r="J18" s="523">
        <v>9030</v>
      </c>
    </row>
    <row r="19" spans="1:10" ht="25.15" customHeight="1" thickBot="1" x14ac:dyDescent="0.45">
      <c r="A19" s="537" t="s">
        <v>729</v>
      </c>
      <c r="B19" s="537" t="s">
        <v>730</v>
      </c>
      <c r="C19" s="541">
        <v>13.1</v>
      </c>
      <c r="D19" s="541">
        <v>11.5</v>
      </c>
      <c r="E19" s="541">
        <v>10</v>
      </c>
      <c r="F19" s="541">
        <v>8.8000000000000007</v>
      </c>
      <c r="G19" s="541">
        <v>4.3</v>
      </c>
      <c r="H19" s="541">
        <v>2.1</v>
      </c>
      <c r="I19" s="541">
        <v>2</v>
      </c>
      <c r="J19" s="541">
        <v>1.7</v>
      </c>
    </row>
    <row r="20" spans="1:10" ht="25.15" customHeight="1" thickBot="1" x14ac:dyDescent="0.45"/>
    <row r="21" spans="1:10" ht="25.15" customHeight="1" x14ac:dyDescent="0.4">
      <c r="A21" s="521" t="s">
        <v>731</v>
      </c>
      <c r="B21" s="521" t="s">
        <v>732</v>
      </c>
      <c r="C21" s="471" t="s">
        <v>63</v>
      </c>
      <c r="D21" s="471" t="s">
        <v>64</v>
      </c>
      <c r="E21" s="471" t="s">
        <v>241</v>
      </c>
      <c r="F21" s="471" t="s">
        <v>230</v>
      </c>
      <c r="G21" s="471" t="s">
        <v>628</v>
      </c>
      <c r="H21" s="471" t="s">
        <v>68</v>
      </c>
      <c r="I21" s="471" t="s">
        <v>777</v>
      </c>
      <c r="J21" s="471" t="s">
        <v>778</v>
      </c>
    </row>
    <row r="22" spans="1:10" ht="25.15" customHeight="1" x14ac:dyDescent="0.4">
      <c r="A22" s="519" t="s">
        <v>733</v>
      </c>
      <c r="B22" s="519" t="s">
        <v>734</v>
      </c>
      <c r="C22" s="524">
        <v>17.108874656907595</v>
      </c>
      <c r="D22" s="524">
        <v>18.47246891651865</v>
      </c>
      <c r="E22" s="524">
        <v>19.299768518518519</v>
      </c>
      <c r="F22" s="524">
        <v>19.959908361970218</v>
      </c>
      <c r="G22" s="524">
        <v>20.739043254081924</v>
      </c>
      <c r="H22" s="524">
        <v>20.898051397910194</v>
      </c>
      <c r="I22" s="524">
        <v>21.3548926679677</v>
      </c>
      <c r="J22" s="524">
        <v>21.5</v>
      </c>
    </row>
    <row r="23" spans="1:10" ht="25.15" customHeight="1" x14ac:dyDescent="0.4">
      <c r="A23" s="519" t="s">
        <v>735</v>
      </c>
      <c r="B23" s="519" t="s">
        <v>736</v>
      </c>
      <c r="C23" s="524">
        <v>2.2156573116691285</v>
      </c>
      <c r="D23" s="524">
        <v>3.2810271041369474</v>
      </c>
      <c r="E23" s="524">
        <v>3.4916201117318435</v>
      </c>
      <c r="F23" s="524">
        <v>4.0673211781206167</v>
      </c>
      <c r="G23" s="524">
        <v>4.1379310344827589</v>
      </c>
      <c r="H23" s="524">
        <v>4.7872340425531918</v>
      </c>
      <c r="I23" s="524">
        <v>5.1792828685258998</v>
      </c>
      <c r="J23" s="524">
        <v>5.8</v>
      </c>
    </row>
    <row r="24" spans="1:10" ht="39" x14ac:dyDescent="0.4">
      <c r="A24" s="542" t="s">
        <v>737</v>
      </c>
      <c r="B24" s="543" t="s">
        <v>738</v>
      </c>
      <c r="C24" s="535">
        <v>1.5228426395939088</v>
      </c>
      <c r="D24" s="535">
        <v>2.6315789473684208</v>
      </c>
      <c r="E24" s="535">
        <v>3.1413612565445024</v>
      </c>
      <c r="F24" s="535">
        <v>4.3010752688172049</v>
      </c>
      <c r="G24" s="535">
        <v>4.6391752577319592</v>
      </c>
      <c r="H24" s="535">
        <v>7.8651685393258424</v>
      </c>
      <c r="I24" s="535">
        <v>8.5227272727272698</v>
      </c>
      <c r="J24" s="535">
        <v>8.4</v>
      </c>
    </row>
    <row r="25" spans="1:10" ht="25.15" customHeight="1" x14ac:dyDescent="0.4">
      <c r="C25" s="524"/>
      <c r="D25" s="524"/>
      <c r="E25" s="524"/>
      <c r="F25" s="524"/>
      <c r="G25" s="524"/>
      <c r="H25" s="524"/>
      <c r="I25" s="524"/>
      <c r="J25" s="524"/>
    </row>
    <row r="26" spans="1:10" ht="25.15" customHeight="1" x14ac:dyDescent="0.3">
      <c r="A26" s="544" t="s">
        <v>794</v>
      </c>
      <c r="B26" s="544" t="s">
        <v>802</v>
      </c>
      <c r="C26" s="545">
        <v>98</v>
      </c>
      <c r="D26" s="545">
        <v>118</v>
      </c>
      <c r="E26" s="545">
        <v>140</v>
      </c>
      <c r="F26" s="545">
        <v>124</v>
      </c>
      <c r="G26" s="545">
        <v>85</v>
      </c>
      <c r="H26" s="545">
        <v>96</v>
      </c>
      <c r="I26" s="545">
        <v>134</v>
      </c>
      <c r="J26" s="545">
        <v>152</v>
      </c>
    </row>
    <row r="27" spans="1:10" ht="25.15" customHeight="1" x14ac:dyDescent="0.4">
      <c r="A27" s="542" t="s">
        <v>739</v>
      </c>
      <c r="B27" s="542" t="s">
        <v>740</v>
      </c>
      <c r="C27" s="535">
        <v>30.612244897959183</v>
      </c>
      <c r="D27" s="535">
        <v>33.898305084745758</v>
      </c>
      <c r="E27" s="535">
        <v>37.142857142857146</v>
      </c>
      <c r="F27" s="535">
        <v>31.451612903225808</v>
      </c>
      <c r="G27" s="535">
        <v>25.882352941176475</v>
      </c>
      <c r="H27" s="535">
        <v>23.958333333333336</v>
      </c>
      <c r="I27" s="535">
        <v>26.865671641791</v>
      </c>
      <c r="J27" s="535">
        <v>29.6</v>
      </c>
    </row>
    <row r="28" spans="1:10" ht="25.15" customHeight="1" x14ac:dyDescent="0.4">
      <c r="C28" s="524"/>
      <c r="D28" s="524"/>
      <c r="E28" s="524"/>
      <c r="F28" s="524"/>
      <c r="G28" s="524"/>
      <c r="H28" s="524"/>
      <c r="I28" s="524"/>
      <c r="J28" s="524"/>
    </row>
    <row r="29" spans="1:10" ht="25.15" customHeight="1" x14ac:dyDescent="0.4">
      <c r="A29" s="544" t="s">
        <v>741</v>
      </c>
      <c r="B29" s="544" t="s">
        <v>742</v>
      </c>
      <c r="C29" s="527">
        <v>33</v>
      </c>
      <c r="D29" s="527">
        <v>53</v>
      </c>
      <c r="E29" s="527">
        <v>31</v>
      </c>
      <c r="F29" s="527">
        <v>22</v>
      </c>
      <c r="G29" s="527">
        <v>29</v>
      </c>
      <c r="H29" s="527">
        <v>51</v>
      </c>
      <c r="I29" s="527">
        <v>58</v>
      </c>
      <c r="J29" s="527">
        <v>39</v>
      </c>
    </row>
    <row r="30" spans="1:10" ht="25.15" customHeight="1" x14ac:dyDescent="0.4">
      <c r="A30" s="542" t="s">
        <v>743</v>
      </c>
      <c r="B30" s="542" t="s">
        <v>744</v>
      </c>
      <c r="C30" s="535">
        <v>21.212121212121211</v>
      </c>
      <c r="D30" s="535">
        <v>39.622641509433961</v>
      </c>
      <c r="E30" s="535">
        <v>58.064516129032263</v>
      </c>
      <c r="F30" s="535">
        <v>90.909090909090907</v>
      </c>
      <c r="G30" s="535">
        <v>55.172413793103445</v>
      </c>
      <c r="H30" s="535">
        <v>41.17647058823529</v>
      </c>
      <c r="I30" s="535">
        <v>18.965517241379299</v>
      </c>
      <c r="J30" s="535">
        <v>38.5</v>
      </c>
    </row>
    <row r="31" spans="1:10" ht="25.15" customHeight="1" x14ac:dyDescent="0.4">
      <c r="C31" s="524"/>
      <c r="D31" s="524"/>
      <c r="E31" s="524"/>
      <c r="F31" s="524"/>
      <c r="G31" s="524"/>
      <c r="H31" s="524"/>
      <c r="I31" s="524"/>
      <c r="J31" s="524"/>
    </row>
    <row r="32" spans="1:10" ht="25.15" customHeight="1" x14ac:dyDescent="0.4">
      <c r="A32" s="546" t="s">
        <v>795</v>
      </c>
      <c r="B32" s="546" t="s">
        <v>803</v>
      </c>
      <c r="C32" s="547">
        <v>26</v>
      </c>
      <c r="D32" s="547">
        <v>25</v>
      </c>
      <c r="E32" s="547">
        <v>34</v>
      </c>
      <c r="F32" s="547">
        <v>37</v>
      </c>
      <c r="G32" s="547">
        <v>34</v>
      </c>
      <c r="H32" s="547">
        <v>36</v>
      </c>
      <c r="I32" s="547">
        <v>32</v>
      </c>
      <c r="J32" s="547">
        <v>31</v>
      </c>
    </row>
    <row r="33" spans="1:10" ht="25.15" customHeight="1" x14ac:dyDescent="0.4">
      <c r="C33" s="524"/>
      <c r="D33" s="524"/>
      <c r="E33" s="524"/>
      <c r="F33" s="524"/>
      <c r="G33" s="524"/>
      <c r="H33" s="524"/>
      <c r="I33" s="524"/>
      <c r="J33" s="524"/>
    </row>
    <row r="34" spans="1:10" ht="25.15" customHeight="1" x14ac:dyDescent="0.4">
      <c r="A34" s="546" t="s">
        <v>807</v>
      </c>
      <c r="B34" s="546" t="s">
        <v>808</v>
      </c>
      <c r="C34" s="548">
        <v>8.0570189030058879E-3</v>
      </c>
      <c r="D34" s="548">
        <v>7.6242756938090881E-3</v>
      </c>
      <c r="E34" s="548">
        <v>1.0065127294256957E-2</v>
      </c>
      <c r="F34" s="548">
        <v>1.0706018518518519E-2</v>
      </c>
      <c r="G34" s="548">
        <v>9.736540664375716E-3</v>
      </c>
      <c r="H34" s="548">
        <v>1.031223145230593E-2</v>
      </c>
      <c r="I34" s="548">
        <v>9.036995199096301E-3</v>
      </c>
      <c r="J34" s="548">
        <v>8.6423194870365212E-3</v>
      </c>
    </row>
    <row r="35" spans="1:10" ht="25.15" customHeight="1" x14ac:dyDescent="0.4">
      <c r="A35" s="522"/>
      <c r="B35" s="522"/>
    </row>
    <row r="36" spans="1:10" ht="25.15" customHeight="1" x14ac:dyDescent="0.4">
      <c r="A36" s="525" t="s">
        <v>745</v>
      </c>
      <c r="B36" s="525" t="s">
        <v>746</v>
      </c>
      <c r="C36" s="527">
        <v>18.100000000000001</v>
      </c>
      <c r="D36" s="527">
        <v>18.100000000000001</v>
      </c>
      <c r="E36" s="527">
        <v>18.100000000000001</v>
      </c>
      <c r="F36" s="527">
        <v>18.2</v>
      </c>
      <c r="G36" s="527">
        <v>18.3</v>
      </c>
      <c r="H36" s="527">
        <v>18.399999999999999</v>
      </c>
      <c r="I36" s="526">
        <v>18</v>
      </c>
      <c r="J36" s="527">
        <v>18.100000000000001</v>
      </c>
    </row>
    <row r="37" spans="1:10" ht="25.15" customHeight="1" x14ac:dyDescent="0.4">
      <c r="A37" s="530" t="s">
        <v>747</v>
      </c>
      <c r="B37" s="530" t="s">
        <v>748</v>
      </c>
      <c r="C37" s="519">
        <v>18.399999999999999</v>
      </c>
      <c r="D37" s="519">
        <v>18.600000000000001</v>
      </c>
      <c r="E37" s="519">
        <v>18.8</v>
      </c>
      <c r="F37" s="524">
        <v>19</v>
      </c>
      <c r="G37" s="519">
        <v>19.3</v>
      </c>
      <c r="H37" s="519">
        <v>19.399999999999999</v>
      </c>
      <c r="I37" s="519">
        <v>18.2</v>
      </c>
      <c r="J37" s="524">
        <v>19</v>
      </c>
    </row>
    <row r="38" spans="1:10" ht="25.15" customHeight="1" x14ac:dyDescent="0.4">
      <c r="A38" s="532" t="s">
        <v>749</v>
      </c>
      <c r="B38" s="532" t="s">
        <v>750</v>
      </c>
      <c r="C38" s="542">
        <v>16.600000000000001</v>
      </c>
      <c r="D38" s="542">
        <v>15.9</v>
      </c>
      <c r="E38" s="535">
        <v>15</v>
      </c>
      <c r="F38" s="542">
        <v>14.8</v>
      </c>
      <c r="G38" s="542">
        <v>14.8</v>
      </c>
      <c r="H38" s="542">
        <v>14.8</v>
      </c>
      <c r="I38" s="542">
        <v>14.2</v>
      </c>
      <c r="J38" s="542">
        <v>14.8</v>
      </c>
    </row>
    <row r="39" spans="1:10" ht="25.15" customHeight="1" x14ac:dyDescent="0.4">
      <c r="A39" s="549"/>
      <c r="B39" s="549"/>
    </row>
    <row r="40" spans="1:10" ht="25.15" customHeight="1" x14ac:dyDescent="0.4">
      <c r="A40" s="525" t="s">
        <v>751</v>
      </c>
      <c r="B40" s="525" t="s">
        <v>752</v>
      </c>
      <c r="C40" s="526"/>
      <c r="D40" s="527"/>
      <c r="E40" s="527"/>
      <c r="F40" s="527"/>
      <c r="G40" s="527"/>
      <c r="H40" s="527"/>
      <c r="I40" s="527"/>
      <c r="J40" s="527"/>
    </row>
    <row r="41" spans="1:10" ht="25.15" customHeight="1" x14ac:dyDescent="0.4">
      <c r="A41" s="530" t="s">
        <v>753</v>
      </c>
      <c r="B41" s="530" t="s">
        <v>754</v>
      </c>
      <c r="C41" s="524">
        <v>39.322451706891513</v>
      </c>
      <c r="D41" s="519">
        <v>31.7</v>
      </c>
      <c r="E41" s="519">
        <v>29.4</v>
      </c>
      <c r="F41" s="519">
        <v>30.3</v>
      </c>
      <c r="G41" s="519">
        <v>30.6</v>
      </c>
      <c r="H41" s="519">
        <v>31.7</v>
      </c>
      <c r="I41" s="519">
        <v>29.9</v>
      </c>
      <c r="J41" s="524">
        <v>29</v>
      </c>
    </row>
    <row r="42" spans="1:10" ht="25.15" customHeight="1" x14ac:dyDescent="0.4">
      <c r="A42" s="532" t="s">
        <v>755</v>
      </c>
      <c r="B42" s="532" t="s">
        <v>756</v>
      </c>
      <c r="C42" s="542">
        <v>7.1</v>
      </c>
      <c r="D42" s="535">
        <v>8</v>
      </c>
      <c r="E42" s="542">
        <v>6.8</v>
      </c>
      <c r="F42" s="542">
        <v>2.4</v>
      </c>
      <c r="G42" s="535">
        <v>5</v>
      </c>
      <c r="H42" s="542">
        <v>7.4</v>
      </c>
      <c r="I42" s="542">
        <v>8.6</v>
      </c>
      <c r="J42" s="542">
        <v>9.1</v>
      </c>
    </row>
    <row r="43" spans="1:10" ht="25.15" customHeight="1" x14ac:dyDescent="0.4"/>
    <row r="44" spans="1:10" ht="25.15" customHeight="1" x14ac:dyDescent="0.4">
      <c r="A44" s="546" t="s">
        <v>757</v>
      </c>
      <c r="B44" s="546" t="s">
        <v>758</v>
      </c>
      <c r="C44" s="550"/>
      <c r="D44" s="550"/>
      <c r="E44" s="550"/>
      <c r="F44" s="550">
        <v>31</v>
      </c>
      <c r="G44" s="550">
        <v>28.000000000000004</v>
      </c>
      <c r="H44" s="550">
        <v>25</v>
      </c>
      <c r="I44" s="550">
        <v>20</v>
      </c>
      <c r="J44" s="550">
        <v>19</v>
      </c>
    </row>
    <row r="45" spans="1:10" ht="25.15" customHeight="1" x14ac:dyDescent="0.4">
      <c r="C45" s="524"/>
      <c r="D45" s="524"/>
      <c r="E45" s="524"/>
      <c r="F45" s="524"/>
      <c r="G45" s="524"/>
      <c r="H45" s="524"/>
      <c r="I45" s="524"/>
      <c r="J45" s="524"/>
    </row>
    <row r="46" spans="1:10" ht="25.15" customHeight="1" x14ac:dyDescent="0.4">
      <c r="A46" s="525" t="s">
        <v>796</v>
      </c>
      <c r="B46" s="525" t="s">
        <v>804</v>
      </c>
      <c r="C46" s="526">
        <v>69.899999999999991</v>
      </c>
      <c r="D46" s="526">
        <v>72.692335320738451</v>
      </c>
      <c r="E46" s="526">
        <v>72.7</v>
      </c>
      <c r="F46" s="526">
        <v>66</v>
      </c>
      <c r="G46" s="526">
        <v>68</v>
      </c>
      <c r="H46" s="526">
        <v>75.7</v>
      </c>
      <c r="I46" s="526">
        <v>80.099999999999994</v>
      </c>
      <c r="J46" s="526">
        <v>70.3</v>
      </c>
    </row>
    <row r="47" spans="1:10" ht="25.15" customHeight="1" x14ac:dyDescent="0.4">
      <c r="A47" s="549" t="s">
        <v>753</v>
      </c>
      <c r="B47" s="530" t="s">
        <v>754</v>
      </c>
      <c r="C47" s="524">
        <v>40</v>
      </c>
      <c r="D47" s="524">
        <v>48.862509093313932</v>
      </c>
      <c r="E47" s="524">
        <v>50.1</v>
      </c>
      <c r="F47" s="524">
        <v>47</v>
      </c>
      <c r="G47" s="524">
        <v>45.800000000000004</v>
      </c>
      <c r="H47" s="524">
        <v>52.800000000000004</v>
      </c>
      <c r="I47" s="524">
        <v>58.4</v>
      </c>
      <c r="J47" s="524">
        <v>49.1</v>
      </c>
    </row>
    <row r="48" spans="1:10" ht="25.15" customHeight="1" x14ac:dyDescent="0.4">
      <c r="A48" s="551" t="s">
        <v>755</v>
      </c>
      <c r="B48" s="532" t="s">
        <v>756</v>
      </c>
      <c r="C48" s="535">
        <v>78.400000000000006</v>
      </c>
      <c r="D48" s="535">
        <v>79.30585125908523</v>
      </c>
      <c r="E48" s="535">
        <v>78.8</v>
      </c>
      <c r="F48" s="535">
        <v>70.8</v>
      </c>
      <c r="G48" s="535">
        <v>74.599999999999994</v>
      </c>
      <c r="H48" s="535">
        <v>82.199999999999989</v>
      </c>
      <c r="I48" s="535">
        <v>86.1</v>
      </c>
      <c r="J48" s="535">
        <v>76.2</v>
      </c>
    </row>
    <row r="49" spans="1:10" ht="25.15" customHeight="1" x14ac:dyDescent="0.4">
      <c r="C49" s="524"/>
      <c r="D49" s="524"/>
      <c r="E49" s="524"/>
      <c r="F49" s="524"/>
      <c r="G49" s="524"/>
      <c r="H49" s="524"/>
      <c r="I49" s="524"/>
      <c r="J49" s="524"/>
    </row>
    <row r="50" spans="1:10" x14ac:dyDescent="0.4">
      <c r="A50" s="546" t="s">
        <v>759</v>
      </c>
      <c r="B50" s="546" t="s">
        <v>718</v>
      </c>
      <c r="C50" s="550">
        <v>7.2580645161290329</v>
      </c>
      <c r="D50" s="550">
        <v>6.4748201438848918</v>
      </c>
      <c r="E50" s="550">
        <v>13.076923076923078</v>
      </c>
      <c r="F50" s="550">
        <v>22.689075630252102</v>
      </c>
      <c r="G50" s="550">
        <v>44.628099173553721</v>
      </c>
      <c r="H50" s="550">
        <v>56.737588652482273</v>
      </c>
      <c r="I50" s="550">
        <v>65.517241379310306</v>
      </c>
      <c r="J50" s="550">
        <v>70.599999999999994</v>
      </c>
    </row>
    <row r="51" spans="1:10" ht="25.15" customHeight="1" x14ac:dyDescent="0.4">
      <c r="C51" s="524"/>
      <c r="D51" s="524"/>
      <c r="E51" s="524"/>
      <c r="F51" s="524"/>
      <c r="G51" s="524"/>
      <c r="H51" s="524"/>
      <c r="I51" s="524"/>
      <c r="J51" s="524"/>
    </row>
    <row r="52" spans="1:10" ht="39" x14ac:dyDescent="0.4">
      <c r="A52" s="546" t="s">
        <v>797</v>
      </c>
      <c r="B52" s="546" t="s">
        <v>805</v>
      </c>
      <c r="C52" s="550">
        <v>95.199999999999989</v>
      </c>
      <c r="D52" s="550">
        <v>100</v>
      </c>
      <c r="E52" s="550">
        <v>100</v>
      </c>
      <c r="F52" s="550">
        <v>100</v>
      </c>
      <c r="G52" s="550">
        <v>100</v>
      </c>
      <c r="H52" s="550">
        <v>100</v>
      </c>
      <c r="I52" s="550">
        <v>100</v>
      </c>
      <c r="J52" s="550">
        <v>100</v>
      </c>
    </row>
    <row r="53" spans="1:10" ht="25.15" customHeight="1" x14ac:dyDescent="0.4">
      <c r="C53" s="524"/>
      <c r="D53" s="524"/>
      <c r="E53" s="524"/>
      <c r="F53" s="524"/>
      <c r="G53" s="524"/>
      <c r="H53" s="524"/>
      <c r="I53" s="524"/>
      <c r="J53" s="524"/>
    </row>
    <row r="54" spans="1:10" ht="39.75" thickBot="1" x14ac:dyDescent="0.45">
      <c r="A54" s="552" t="s">
        <v>781</v>
      </c>
      <c r="B54" s="552" t="s">
        <v>806</v>
      </c>
      <c r="C54" s="553">
        <v>100</v>
      </c>
      <c r="D54" s="553">
        <v>96.399999999999991</v>
      </c>
      <c r="E54" s="553">
        <v>95.7</v>
      </c>
      <c r="F54" s="553">
        <v>96.899999999999991</v>
      </c>
      <c r="G54" s="553">
        <v>100</v>
      </c>
      <c r="H54" s="553">
        <v>100</v>
      </c>
      <c r="I54" s="553">
        <v>100</v>
      </c>
      <c r="J54" s="553">
        <v>100</v>
      </c>
    </row>
    <row r="57" spans="1:10" x14ac:dyDescent="0.4">
      <c r="A57" s="472" t="s">
        <v>760</v>
      </c>
    </row>
    <row r="58" spans="1:10" x14ac:dyDescent="0.4">
      <c r="A58" s="554" t="s">
        <v>782</v>
      </c>
    </row>
    <row r="59" spans="1:10" x14ac:dyDescent="0.4">
      <c r="A59" s="554" t="s">
        <v>783</v>
      </c>
    </row>
    <row r="60" spans="1:10" x14ac:dyDescent="0.4">
      <c r="A60" s="472" t="s">
        <v>784</v>
      </c>
    </row>
    <row r="61" spans="1:10" x14ac:dyDescent="0.4">
      <c r="A61" s="554" t="s">
        <v>785</v>
      </c>
    </row>
    <row r="62" spans="1:10" x14ac:dyDescent="0.4">
      <c r="A62" s="472" t="s">
        <v>786</v>
      </c>
    </row>
    <row r="63" spans="1:10" x14ac:dyDescent="0.4">
      <c r="A63" s="555" t="s">
        <v>787</v>
      </c>
    </row>
    <row r="64" spans="1:10" x14ac:dyDescent="0.4">
      <c r="A64" s="555" t="s">
        <v>788</v>
      </c>
    </row>
    <row r="65" spans="1:7" ht="18.600000000000001" customHeight="1" x14ac:dyDescent="0.4"/>
    <row r="66" spans="1:7" ht="30" customHeight="1" x14ac:dyDescent="0.4">
      <c r="A66" s="608" t="s">
        <v>789</v>
      </c>
      <c r="B66" s="608"/>
      <c r="C66" s="608"/>
      <c r="D66" s="608"/>
      <c r="E66" s="608"/>
      <c r="F66" s="608"/>
      <c r="G66" s="608"/>
    </row>
    <row r="67" spans="1:7" x14ac:dyDescent="0.4">
      <c r="A67" s="555" t="s">
        <v>790</v>
      </c>
    </row>
    <row r="68" spans="1:7" x14ac:dyDescent="0.4">
      <c r="A68" s="555" t="s">
        <v>791</v>
      </c>
    </row>
    <row r="69" spans="1:7" x14ac:dyDescent="0.4">
      <c r="A69" s="555" t="s">
        <v>792</v>
      </c>
    </row>
    <row r="70" spans="1:7" x14ac:dyDescent="0.4">
      <c r="A70" s="555" t="s">
        <v>793</v>
      </c>
    </row>
    <row r="71" spans="1:7" x14ac:dyDescent="0.4">
      <c r="A71" s="555" t="s">
        <v>798</v>
      </c>
    </row>
    <row r="72" spans="1:7" x14ac:dyDescent="0.4">
      <c r="A72" s="555" t="s">
        <v>799</v>
      </c>
    </row>
    <row r="73" spans="1:7" ht="18.600000000000001" customHeight="1" x14ac:dyDescent="0.4">
      <c r="A73" s="608" t="s">
        <v>800</v>
      </c>
      <c r="B73" s="608"/>
      <c r="C73" s="608"/>
      <c r="D73" s="608"/>
      <c r="E73" s="608"/>
      <c r="F73" s="608"/>
      <c r="G73" s="608"/>
    </row>
  </sheetData>
  <mergeCells count="2">
    <mergeCell ref="A66:G66"/>
    <mergeCell ref="A73:G73"/>
  </mergeCells>
  <phoneticPr fontId="3"/>
  <pageMargins left="0.7" right="0.7" top="0.75" bottom="0.75" header="0.3" footer="0.3"/>
  <pageSetup paperSize="8" scale="61" fitToWidth="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2B2FB4-F702-4FE8-9C3F-B2245F2E9607}">
  <sheetPr>
    <pageSetUpPr fitToPage="1"/>
  </sheetPr>
  <dimension ref="A1:BY68"/>
  <sheetViews>
    <sheetView zoomScale="80" zoomScaleNormal="80" workbookViewId="0">
      <pane xSplit="1" ySplit="6" topLeftCell="BQ7" activePane="bottomRight" state="frozen"/>
      <selection pane="topRight" activeCell="B1" sqref="B1"/>
      <selection pane="bottomLeft" activeCell="A8" sqref="A8"/>
      <selection pane="bottomRight" activeCell="CC9" sqref="CC9"/>
    </sheetView>
  </sheetViews>
  <sheetFormatPr defaultColWidth="8.375" defaultRowHeight="19.5" x14ac:dyDescent="0.3"/>
  <cols>
    <col min="1" max="1" width="42.625" style="1" customWidth="1"/>
    <col min="2" max="2" width="11.625" style="1" customWidth="1"/>
    <col min="3" max="4" width="14.125" style="1" customWidth="1"/>
    <col min="5" max="10" width="14.125" style="1" hidden="1" customWidth="1"/>
    <col min="11" max="11" width="14.125" style="1" customWidth="1"/>
    <col min="12" max="17" width="14.125" style="1" hidden="1" customWidth="1"/>
    <col min="18" max="18" width="14.125" style="1" customWidth="1"/>
    <col min="19" max="25" width="14.125" style="1" hidden="1" customWidth="1"/>
    <col min="26" max="26" width="14.125" style="1" customWidth="1"/>
    <col min="27" max="27" width="16.125" style="1" hidden="1" customWidth="1"/>
    <col min="28" max="29" width="13.375" style="1" hidden="1" customWidth="1"/>
    <col min="30" max="33" width="14.125" style="1" hidden="1" customWidth="1"/>
    <col min="34" max="34" width="14.125" style="1" customWidth="1"/>
    <col min="35" max="41" width="15.125" style="1" hidden="1" customWidth="1"/>
    <col min="42" max="42" width="15.125" style="1" customWidth="1"/>
    <col min="43" max="46" width="15.125" style="1" hidden="1" customWidth="1"/>
    <col min="47" max="47" width="14" style="1" hidden="1" customWidth="1"/>
    <col min="48" max="49" width="14.125" style="1" hidden="1" customWidth="1"/>
    <col min="50" max="50" width="14.125" style="1" customWidth="1"/>
    <col min="51" max="54" width="15.125" style="1" customWidth="1"/>
    <col min="55" max="55" width="14.625" style="1" customWidth="1"/>
    <col min="56" max="58" width="14.125" style="1" customWidth="1"/>
    <col min="59" max="59" width="15.125" style="1" customWidth="1"/>
    <col min="60" max="66" width="14.625" style="1" customWidth="1"/>
    <col min="67" max="67" width="14.625" style="1" bestFit="1" customWidth="1"/>
    <col min="68" max="68" width="16.125" style="1" customWidth="1"/>
    <col min="69" max="71" width="16.5" style="1" customWidth="1"/>
    <col min="72" max="74" width="14.625" style="1" customWidth="1"/>
    <col min="75" max="75" width="15.125" style="1" bestFit="1" customWidth="1"/>
    <col min="76" max="76" width="16.125" style="1" customWidth="1"/>
    <col min="77" max="77" width="16.5" style="1" customWidth="1"/>
    <col min="78" max="276" width="8.375" style="1"/>
    <col min="277" max="277" width="42.625" style="1" customWidth="1"/>
    <col min="278" max="278" width="12.125" style="1" customWidth="1"/>
    <col min="279" max="281" width="11.625" style="1" customWidth="1"/>
    <col min="282" max="285" width="0" style="1" hidden="1" customWidth="1"/>
    <col min="286" max="292" width="11.625" style="1" customWidth="1"/>
    <col min="293" max="293" width="2.375" style="1" customWidth="1"/>
    <col min="294" max="532" width="8.375" style="1"/>
    <col min="533" max="533" width="42.625" style="1" customWidth="1"/>
    <col min="534" max="534" width="12.125" style="1" customWidth="1"/>
    <col min="535" max="537" width="11.625" style="1" customWidth="1"/>
    <col min="538" max="541" width="0" style="1" hidden="1" customWidth="1"/>
    <col min="542" max="548" width="11.625" style="1" customWidth="1"/>
    <col min="549" max="549" width="2.375" style="1" customWidth="1"/>
    <col min="550" max="788" width="8.375" style="1"/>
    <col min="789" max="789" width="42.625" style="1" customWidth="1"/>
    <col min="790" max="790" width="12.125" style="1" customWidth="1"/>
    <col min="791" max="793" width="11.625" style="1" customWidth="1"/>
    <col min="794" max="797" width="0" style="1" hidden="1" customWidth="1"/>
    <col min="798" max="804" width="11.625" style="1" customWidth="1"/>
    <col min="805" max="805" width="2.375" style="1" customWidth="1"/>
    <col min="806" max="1044" width="8.375" style="1"/>
    <col min="1045" max="1045" width="42.625" style="1" customWidth="1"/>
    <col min="1046" max="1046" width="12.125" style="1" customWidth="1"/>
    <col min="1047" max="1049" width="11.625" style="1" customWidth="1"/>
    <col min="1050" max="1053" width="0" style="1" hidden="1" customWidth="1"/>
    <col min="1054" max="1060" width="11.625" style="1" customWidth="1"/>
    <col min="1061" max="1061" width="2.375" style="1" customWidth="1"/>
    <col min="1062" max="1300" width="8.375" style="1"/>
    <col min="1301" max="1301" width="42.625" style="1" customWidth="1"/>
    <col min="1302" max="1302" width="12.125" style="1" customWidth="1"/>
    <col min="1303" max="1305" width="11.625" style="1" customWidth="1"/>
    <col min="1306" max="1309" width="0" style="1" hidden="1" customWidth="1"/>
    <col min="1310" max="1316" width="11.625" style="1" customWidth="1"/>
    <col min="1317" max="1317" width="2.375" style="1" customWidth="1"/>
    <col min="1318" max="1556" width="8.375" style="1"/>
    <col min="1557" max="1557" width="42.625" style="1" customWidth="1"/>
    <col min="1558" max="1558" width="12.125" style="1" customWidth="1"/>
    <col min="1559" max="1561" width="11.625" style="1" customWidth="1"/>
    <col min="1562" max="1565" width="0" style="1" hidden="1" customWidth="1"/>
    <col min="1566" max="1572" width="11.625" style="1" customWidth="1"/>
    <col min="1573" max="1573" width="2.375" style="1" customWidth="1"/>
    <col min="1574" max="1812" width="8.375" style="1"/>
    <col min="1813" max="1813" width="42.625" style="1" customWidth="1"/>
    <col min="1814" max="1814" width="12.125" style="1" customWidth="1"/>
    <col min="1815" max="1817" width="11.625" style="1" customWidth="1"/>
    <col min="1818" max="1821" width="0" style="1" hidden="1" customWidth="1"/>
    <col min="1822" max="1828" width="11.625" style="1" customWidth="1"/>
    <col min="1829" max="1829" width="2.375" style="1" customWidth="1"/>
    <col min="1830" max="2068" width="8.375" style="1"/>
    <col min="2069" max="2069" width="42.625" style="1" customWidth="1"/>
    <col min="2070" max="2070" width="12.125" style="1" customWidth="1"/>
    <col min="2071" max="2073" width="11.625" style="1" customWidth="1"/>
    <col min="2074" max="2077" width="0" style="1" hidden="1" customWidth="1"/>
    <col min="2078" max="2084" width="11.625" style="1" customWidth="1"/>
    <col min="2085" max="2085" width="2.375" style="1" customWidth="1"/>
    <col min="2086" max="2324" width="8.375" style="1"/>
    <col min="2325" max="2325" width="42.625" style="1" customWidth="1"/>
    <col min="2326" max="2326" width="12.125" style="1" customWidth="1"/>
    <col min="2327" max="2329" width="11.625" style="1" customWidth="1"/>
    <col min="2330" max="2333" width="0" style="1" hidden="1" customWidth="1"/>
    <col min="2334" max="2340" width="11.625" style="1" customWidth="1"/>
    <col min="2341" max="2341" width="2.375" style="1" customWidth="1"/>
    <col min="2342" max="2580" width="8.375" style="1"/>
    <col min="2581" max="2581" width="42.625" style="1" customWidth="1"/>
    <col min="2582" max="2582" width="12.125" style="1" customWidth="1"/>
    <col min="2583" max="2585" width="11.625" style="1" customWidth="1"/>
    <col min="2586" max="2589" width="0" style="1" hidden="1" customWidth="1"/>
    <col min="2590" max="2596" width="11.625" style="1" customWidth="1"/>
    <col min="2597" max="2597" width="2.375" style="1" customWidth="1"/>
    <col min="2598" max="2836" width="8.375" style="1"/>
    <col min="2837" max="2837" width="42.625" style="1" customWidth="1"/>
    <col min="2838" max="2838" width="12.125" style="1" customWidth="1"/>
    <col min="2839" max="2841" width="11.625" style="1" customWidth="1"/>
    <col min="2842" max="2845" width="0" style="1" hidden="1" customWidth="1"/>
    <col min="2846" max="2852" width="11.625" style="1" customWidth="1"/>
    <col min="2853" max="2853" width="2.375" style="1" customWidth="1"/>
    <col min="2854" max="3092" width="8.375" style="1"/>
    <col min="3093" max="3093" width="42.625" style="1" customWidth="1"/>
    <col min="3094" max="3094" width="12.125" style="1" customWidth="1"/>
    <col min="3095" max="3097" width="11.625" style="1" customWidth="1"/>
    <col min="3098" max="3101" width="0" style="1" hidden="1" customWidth="1"/>
    <col min="3102" max="3108" width="11.625" style="1" customWidth="1"/>
    <col min="3109" max="3109" width="2.375" style="1" customWidth="1"/>
    <col min="3110" max="3348" width="8.375" style="1"/>
    <col min="3349" max="3349" width="42.625" style="1" customWidth="1"/>
    <col min="3350" max="3350" width="12.125" style="1" customWidth="1"/>
    <col min="3351" max="3353" width="11.625" style="1" customWidth="1"/>
    <col min="3354" max="3357" width="0" style="1" hidden="1" customWidth="1"/>
    <col min="3358" max="3364" width="11.625" style="1" customWidth="1"/>
    <col min="3365" max="3365" width="2.375" style="1" customWidth="1"/>
    <col min="3366" max="3604" width="8.375" style="1"/>
    <col min="3605" max="3605" width="42.625" style="1" customWidth="1"/>
    <col min="3606" max="3606" width="12.125" style="1" customWidth="1"/>
    <col min="3607" max="3609" width="11.625" style="1" customWidth="1"/>
    <col min="3610" max="3613" width="0" style="1" hidden="1" customWidth="1"/>
    <col min="3614" max="3620" width="11.625" style="1" customWidth="1"/>
    <col min="3621" max="3621" width="2.375" style="1" customWidth="1"/>
    <col min="3622" max="3860" width="8.375" style="1"/>
    <col min="3861" max="3861" width="42.625" style="1" customWidth="1"/>
    <col min="3862" max="3862" width="12.125" style="1" customWidth="1"/>
    <col min="3863" max="3865" width="11.625" style="1" customWidth="1"/>
    <col min="3866" max="3869" width="0" style="1" hidden="1" customWidth="1"/>
    <col min="3870" max="3876" width="11.625" style="1" customWidth="1"/>
    <col min="3877" max="3877" width="2.375" style="1" customWidth="1"/>
    <col min="3878" max="4116" width="8.375" style="1"/>
    <col min="4117" max="4117" width="42.625" style="1" customWidth="1"/>
    <col min="4118" max="4118" width="12.125" style="1" customWidth="1"/>
    <col min="4119" max="4121" width="11.625" style="1" customWidth="1"/>
    <col min="4122" max="4125" width="0" style="1" hidden="1" customWidth="1"/>
    <col min="4126" max="4132" width="11.625" style="1" customWidth="1"/>
    <col min="4133" max="4133" width="2.375" style="1" customWidth="1"/>
    <col min="4134" max="4372" width="8.375" style="1"/>
    <col min="4373" max="4373" width="42.625" style="1" customWidth="1"/>
    <col min="4374" max="4374" width="12.125" style="1" customWidth="1"/>
    <col min="4375" max="4377" width="11.625" style="1" customWidth="1"/>
    <col min="4378" max="4381" width="0" style="1" hidden="1" customWidth="1"/>
    <col min="4382" max="4388" width="11.625" style="1" customWidth="1"/>
    <col min="4389" max="4389" width="2.375" style="1" customWidth="1"/>
    <col min="4390" max="4628" width="8.375" style="1"/>
    <col min="4629" max="4629" width="42.625" style="1" customWidth="1"/>
    <col min="4630" max="4630" width="12.125" style="1" customWidth="1"/>
    <col min="4631" max="4633" width="11.625" style="1" customWidth="1"/>
    <col min="4634" max="4637" width="0" style="1" hidden="1" customWidth="1"/>
    <col min="4638" max="4644" width="11.625" style="1" customWidth="1"/>
    <col min="4645" max="4645" width="2.375" style="1" customWidth="1"/>
    <col min="4646" max="4884" width="8.375" style="1"/>
    <col min="4885" max="4885" width="42.625" style="1" customWidth="1"/>
    <col min="4886" max="4886" width="12.125" style="1" customWidth="1"/>
    <col min="4887" max="4889" width="11.625" style="1" customWidth="1"/>
    <col min="4890" max="4893" width="0" style="1" hidden="1" customWidth="1"/>
    <col min="4894" max="4900" width="11.625" style="1" customWidth="1"/>
    <col min="4901" max="4901" width="2.375" style="1" customWidth="1"/>
    <col min="4902" max="5140" width="8.375" style="1"/>
    <col min="5141" max="5141" width="42.625" style="1" customWidth="1"/>
    <col min="5142" max="5142" width="12.125" style="1" customWidth="1"/>
    <col min="5143" max="5145" width="11.625" style="1" customWidth="1"/>
    <col min="5146" max="5149" width="0" style="1" hidden="1" customWidth="1"/>
    <col min="5150" max="5156" width="11.625" style="1" customWidth="1"/>
    <col min="5157" max="5157" width="2.375" style="1" customWidth="1"/>
    <col min="5158" max="5396" width="8.375" style="1"/>
    <col min="5397" max="5397" width="42.625" style="1" customWidth="1"/>
    <col min="5398" max="5398" width="12.125" style="1" customWidth="1"/>
    <col min="5399" max="5401" width="11.625" style="1" customWidth="1"/>
    <col min="5402" max="5405" width="0" style="1" hidden="1" customWidth="1"/>
    <col min="5406" max="5412" width="11.625" style="1" customWidth="1"/>
    <col min="5413" max="5413" width="2.375" style="1" customWidth="1"/>
    <col min="5414" max="5652" width="8.375" style="1"/>
    <col min="5653" max="5653" width="42.625" style="1" customWidth="1"/>
    <col min="5654" max="5654" width="12.125" style="1" customWidth="1"/>
    <col min="5655" max="5657" width="11.625" style="1" customWidth="1"/>
    <col min="5658" max="5661" width="0" style="1" hidden="1" customWidth="1"/>
    <col min="5662" max="5668" width="11.625" style="1" customWidth="1"/>
    <col min="5669" max="5669" width="2.375" style="1" customWidth="1"/>
    <col min="5670" max="5908" width="8.375" style="1"/>
    <col min="5909" max="5909" width="42.625" style="1" customWidth="1"/>
    <col min="5910" max="5910" width="12.125" style="1" customWidth="1"/>
    <col min="5911" max="5913" width="11.625" style="1" customWidth="1"/>
    <col min="5914" max="5917" width="0" style="1" hidden="1" customWidth="1"/>
    <col min="5918" max="5924" width="11.625" style="1" customWidth="1"/>
    <col min="5925" max="5925" width="2.375" style="1" customWidth="1"/>
    <col min="5926" max="6164" width="8.375" style="1"/>
    <col min="6165" max="6165" width="42.625" style="1" customWidth="1"/>
    <col min="6166" max="6166" width="12.125" style="1" customWidth="1"/>
    <col min="6167" max="6169" width="11.625" style="1" customWidth="1"/>
    <col min="6170" max="6173" width="0" style="1" hidden="1" customWidth="1"/>
    <col min="6174" max="6180" width="11.625" style="1" customWidth="1"/>
    <col min="6181" max="6181" width="2.375" style="1" customWidth="1"/>
    <col min="6182" max="6420" width="8.375" style="1"/>
    <col min="6421" max="6421" width="42.625" style="1" customWidth="1"/>
    <col min="6422" max="6422" width="12.125" style="1" customWidth="1"/>
    <col min="6423" max="6425" width="11.625" style="1" customWidth="1"/>
    <col min="6426" max="6429" width="0" style="1" hidden="1" customWidth="1"/>
    <col min="6430" max="6436" width="11.625" style="1" customWidth="1"/>
    <col min="6437" max="6437" width="2.375" style="1" customWidth="1"/>
    <col min="6438" max="6676" width="8.375" style="1"/>
    <col min="6677" max="6677" width="42.625" style="1" customWidth="1"/>
    <col min="6678" max="6678" width="12.125" style="1" customWidth="1"/>
    <col min="6679" max="6681" width="11.625" style="1" customWidth="1"/>
    <col min="6682" max="6685" width="0" style="1" hidden="1" customWidth="1"/>
    <col min="6686" max="6692" width="11.625" style="1" customWidth="1"/>
    <col min="6693" max="6693" width="2.375" style="1" customWidth="1"/>
    <col min="6694" max="6932" width="8.375" style="1"/>
    <col min="6933" max="6933" width="42.625" style="1" customWidth="1"/>
    <col min="6934" max="6934" width="12.125" style="1" customWidth="1"/>
    <col min="6935" max="6937" width="11.625" style="1" customWidth="1"/>
    <col min="6938" max="6941" width="0" style="1" hidden="1" customWidth="1"/>
    <col min="6942" max="6948" width="11.625" style="1" customWidth="1"/>
    <col min="6949" max="6949" width="2.375" style="1" customWidth="1"/>
    <col min="6950" max="7188" width="8.375" style="1"/>
    <col min="7189" max="7189" width="42.625" style="1" customWidth="1"/>
    <col min="7190" max="7190" width="12.125" style="1" customWidth="1"/>
    <col min="7191" max="7193" width="11.625" style="1" customWidth="1"/>
    <col min="7194" max="7197" width="0" style="1" hidden="1" customWidth="1"/>
    <col min="7198" max="7204" width="11.625" style="1" customWidth="1"/>
    <col min="7205" max="7205" width="2.375" style="1" customWidth="1"/>
    <col min="7206" max="7444" width="8.375" style="1"/>
    <col min="7445" max="7445" width="42.625" style="1" customWidth="1"/>
    <col min="7446" max="7446" width="12.125" style="1" customWidth="1"/>
    <col min="7447" max="7449" width="11.625" style="1" customWidth="1"/>
    <col min="7450" max="7453" width="0" style="1" hidden="1" customWidth="1"/>
    <col min="7454" max="7460" width="11.625" style="1" customWidth="1"/>
    <col min="7461" max="7461" width="2.375" style="1" customWidth="1"/>
    <col min="7462" max="7700" width="8.375" style="1"/>
    <col min="7701" max="7701" width="42.625" style="1" customWidth="1"/>
    <col min="7702" max="7702" width="12.125" style="1" customWidth="1"/>
    <col min="7703" max="7705" width="11.625" style="1" customWidth="1"/>
    <col min="7706" max="7709" width="0" style="1" hidden="1" customWidth="1"/>
    <col min="7710" max="7716" width="11.625" style="1" customWidth="1"/>
    <col min="7717" max="7717" width="2.375" style="1" customWidth="1"/>
    <col min="7718" max="7956" width="8.375" style="1"/>
    <col min="7957" max="7957" width="42.625" style="1" customWidth="1"/>
    <col min="7958" max="7958" width="12.125" style="1" customWidth="1"/>
    <col min="7959" max="7961" width="11.625" style="1" customWidth="1"/>
    <col min="7962" max="7965" width="0" style="1" hidden="1" customWidth="1"/>
    <col min="7966" max="7972" width="11.625" style="1" customWidth="1"/>
    <col min="7973" max="7973" width="2.375" style="1" customWidth="1"/>
    <col min="7974" max="8212" width="8.375" style="1"/>
    <col min="8213" max="8213" width="42.625" style="1" customWidth="1"/>
    <col min="8214" max="8214" width="12.125" style="1" customWidth="1"/>
    <col min="8215" max="8217" width="11.625" style="1" customWidth="1"/>
    <col min="8218" max="8221" width="0" style="1" hidden="1" customWidth="1"/>
    <col min="8222" max="8228" width="11.625" style="1" customWidth="1"/>
    <col min="8229" max="8229" width="2.375" style="1" customWidth="1"/>
    <col min="8230" max="8468" width="8.375" style="1"/>
    <col min="8469" max="8469" width="42.625" style="1" customWidth="1"/>
    <col min="8470" max="8470" width="12.125" style="1" customWidth="1"/>
    <col min="8471" max="8473" width="11.625" style="1" customWidth="1"/>
    <col min="8474" max="8477" width="0" style="1" hidden="1" customWidth="1"/>
    <col min="8478" max="8484" width="11.625" style="1" customWidth="1"/>
    <col min="8485" max="8485" width="2.375" style="1" customWidth="1"/>
    <col min="8486" max="8724" width="8.375" style="1"/>
    <col min="8725" max="8725" width="42.625" style="1" customWidth="1"/>
    <col min="8726" max="8726" width="12.125" style="1" customWidth="1"/>
    <col min="8727" max="8729" width="11.625" style="1" customWidth="1"/>
    <col min="8730" max="8733" width="0" style="1" hidden="1" customWidth="1"/>
    <col min="8734" max="8740" width="11.625" style="1" customWidth="1"/>
    <col min="8741" max="8741" width="2.375" style="1" customWidth="1"/>
    <col min="8742" max="8980" width="8.375" style="1"/>
    <col min="8981" max="8981" width="42.625" style="1" customWidth="1"/>
    <col min="8982" max="8982" width="12.125" style="1" customWidth="1"/>
    <col min="8983" max="8985" width="11.625" style="1" customWidth="1"/>
    <col min="8986" max="8989" width="0" style="1" hidden="1" customWidth="1"/>
    <col min="8990" max="8996" width="11.625" style="1" customWidth="1"/>
    <col min="8997" max="8997" width="2.375" style="1" customWidth="1"/>
    <col min="8998" max="9236" width="8.375" style="1"/>
    <col min="9237" max="9237" width="42.625" style="1" customWidth="1"/>
    <col min="9238" max="9238" width="12.125" style="1" customWidth="1"/>
    <col min="9239" max="9241" width="11.625" style="1" customWidth="1"/>
    <col min="9242" max="9245" width="0" style="1" hidden="1" customWidth="1"/>
    <col min="9246" max="9252" width="11.625" style="1" customWidth="1"/>
    <col min="9253" max="9253" width="2.375" style="1" customWidth="1"/>
    <col min="9254" max="9492" width="8.375" style="1"/>
    <col min="9493" max="9493" width="42.625" style="1" customWidth="1"/>
    <col min="9494" max="9494" width="12.125" style="1" customWidth="1"/>
    <col min="9495" max="9497" width="11.625" style="1" customWidth="1"/>
    <col min="9498" max="9501" width="0" style="1" hidden="1" customWidth="1"/>
    <col min="9502" max="9508" width="11.625" style="1" customWidth="1"/>
    <col min="9509" max="9509" width="2.375" style="1" customWidth="1"/>
    <col min="9510" max="9748" width="8.375" style="1"/>
    <col min="9749" max="9749" width="42.625" style="1" customWidth="1"/>
    <col min="9750" max="9750" width="12.125" style="1" customWidth="1"/>
    <col min="9751" max="9753" width="11.625" style="1" customWidth="1"/>
    <col min="9754" max="9757" width="0" style="1" hidden="1" customWidth="1"/>
    <col min="9758" max="9764" width="11.625" style="1" customWidth="1"/>
    <col min="9765" max="9765" width="2.375" style="1" customWidth="1"/>
    <col min="9766" max="10004" width="8.375" style="1"/>
    <col min="10005" max="10005" width="42.625" style="1" customWidth="1"/>
    <col min="10006" max="10006" width="12.125" style="1" customWidth="1"/>
    <col min="10007" max="10009" width="11.625" style="1" customWidth="1"/>
    <col min="10010" max="10013" width="0" style="1" hidden="1" customWidth="1"/>
    <col min="10014" max="10020" width="11.625" style="1" customWidth="1"/>
    <col min="10021" max="10021" width="2.375" style="1" customWidth="1"/>
    <col min="10022" max="10260" width="8.375" style="1"/>
    <col min="10261" max="10261" width="42.625" style="1" customWidth="1"/>
    <col min="10262" max="10262" width="12.125" style="1" customWidth="1"/>
    <col min="10263" max="10265" width="11.625" style="1" customWidth="1"/>
    <col min="10266" max="10269" width="0" style="1" hidden="1" customWidth="1"/>
    <col min="10270" max="10276" width="11.625" style="1" customWidth="1"/>
    <col min="10277" max="10277" width="2.375" style="1" customWidth="1"/>
    <col min="10278" max="10516" width="8.375" style="1"/>
    <col min="10517" max="10517" width="42.625" style="1" customWidth="1"/>
    <col min="10518" max="10518" width="12.125" style="1" customWidth="1"/>
    <col min="10519" max="10521" width="11.625" style="1" customWidth="1"/>
    <col min="10522" max="10525" width="0" style="1" hidden="1" customWidth="1"/>
    <col min="10526" max="10532" width="11.625" style="1" customWidth="1"/>
    <col min="10533" max="10533" width="2.375" style="1" customWidth="1"/>
    <col min="10534" max="10772" width="8.375" style="1"/>
    <col min="10773" max="10773" width="42.625" style="1" customWidth="1"/>
    <col min="10774" max="10774" width="12.125" style="1" customWidth="1"/>
    <col min="10775" max="10777" width="11.625" style="1" customWidth="1"/>
    <col min="10778" max="10781" width="0" style="1" hidden="1" customWidth="1"/>
    <col min="10782" max="10788" width="11.625" style="1" customWidth="1"/>
    <col min="10789" max="10789" width="2.375" style="1" customWidth="1"/>
    <col min="10790" max="11028" width="8.375" style="1"/>
    <col min="11029" max="11029" width="42.625" style="1" customWidth="1"/>
    <col min="11030" max="11030" width="12.125" style="1" customWidth="1"/>
    <col min="11031" max="11033" width="11.625" style="1" customWidth="1"/>
    <col min="11034" max="11037" width="0" style="1" hidden="1" customWidth="1"/>
    <col min="11038" max="11044" width="11.625" style="1" customWidth="1"/>
    <col min="11045" max="11045" width="2.375" style="1" customWidth="1"/>
    <col min="11046" max="11284" width="8.375" style="1"/>
    <col min="11285" max="11285" width="42.625" style="1" customWidth="1"/>
    <col min="11286" max="11286" width="12.125" style="1" customWidth="1"/>
    <col min="11287" max="11289" width="11.625" style="1" customWidth="1"/>
    <col min="11290" max="11293" width="0" style="1" hidden="1" customWidth="1"/>
    <col min="11294" max="11300" width="11.625" style="1" customWidth="1"/>
    <col min="11301" max="11301" width="2.375" style="1" customWidth="1"/>
    <col min="11302" max="11540" width="8.375" style="1"/>
    <col min="11541" max="11541" width="42.625" style="1" customWidth="1"/>
    <col min="11542" max="11542" width="12.125" style="1" customWidth="1"/>
    <col min="11543" max="11545" width="11.625" style="1" customWidth="1"/>
    <col min="11546" max="11549" width="0" style="1" hidden="1" customWidth="1"/>
    <col min="11550" max="11556" width="11.625" style="1" customWidth="1"/>
    <col min="11557" max="11557" width="2.375" style="1" customWidth="1"/>
    <col min="11558" max="11796" width="8.375" style="1"/>
    <col min="11797" max="11797" width="42.625" style="1" customWidth="1"/>
    <col min="11798" max="11798" width="12.125" style="1" customWidth="1"/>
    <col min="11799" max="11801" width="11.625" style="1" customWidth="1"/>
    <col min="11802" max="11805" width="0" style="1" hidden="1" customWidth="1"/>
    <col min="11806" max="11812" width="11.625" style="1" customWidth="1"/>
    <col min="11813" max="11813" width="2.375" style="1" customWidth="1"/>
    <col min="11814" max="12052" width="8.375" style="1"/>
    <col min="12053" max="12053" width="42.625" style="1" customWidth="1"/>
    <col min="12054" max="12054" width="12.125" style="1" customWidth="1"/>
    <col min="12055" max="12057" width="11.625" style="1" customWidth="1"/>
    <col min="12058" max="12061" width="0" style="1" hidden="1" customWidth="1"/>
    <col min="12062" max="12068" width="11.625" style="1" customWidth="1"/>
    <col min="12069" max="12069" width="2.375" style="1" customWidth="1"/>
    <col min="12070" max="12308" width="8.375" style="1"/>
    <col min="12309" max="12309" width="42.625" style="1" customWidth="1"/>
    <col min="12310" max="12310" width="12.125" style="1" customWidth="1"/>
    <col min="12311" max="12313" width="11.625" style="1" customWidth="1"/>
    <col min="12314" max="12317" width="0" style="1" hidden="1" customWidth="1"/>
    <col min="12318" max="12324" width="11.625" style="1" customWidth="1"/>
    <col min="12325" max="12325" width="2.375" style="1" customWidth="1"/>
    <col min="12326" max="12564" width="8.375" style="1"/>
    <col min="12565" max="12565" width="42.625" style="1" customWidth="1"/>
    <col min="12566" max="12566" width="12.125" style="1" customWidth="1"/>
    <col min="12567" max="12569" width="11.625" style="1" customWidth="1"/>
    <col min="12570" max="12573" width="0" style="1" hidden="1" customWidth="1"/>
    <col min="12574" max="12580" width="11.625" style="1" customWidth="1"/>
    <col min="12581" max="12581" width="2.375" style="1" customWidth="1"/>
    <col min="12582" max="12820" width="8.375" style="1"/>
    <col min="12821" max="12821" width="42.625" style="1" customWidth="1"/>
    <col min="12822" max="12822" width="12.125" style="1" customWidth="1"/>
    <col min="12823" max="12825" width="11.625" style="1" customWidth="1"/>
    <col min="12826" max="12829" width="0" style="1" hidden="1" customWidth="1"/>
    <col min="12830" max="12836" width="11.625" style="1" customWidth="1"/>
    <col min="12837" max="12837" width="2.375" style="1" customWidth="1"/>
    <col min="12838" max="13076" width="8.375" style="1"/>
    <col min="13077" max="13077" width="42.625" style="1" customWidth="1"/>
    <col min="13078" max="13078" width="12.125" style="1" customWidth="1"/>
    <col min="13079" max="13081" width="11.625" style="1" customWidth="1"/>
    <col min="13082" max="13085" width="0" style="1" hidden="1" customWidth="1"/>
    <col min="13086" max="13092" width="11.625" style="1" customWidth="1"/>
    <col min="13093" max="13093" width="2.375" style="1" customWidth="1"/>
    <col min="13094" max="13332" width="8.375" style="1"/>
    <col min="13333" max="13333" width="42.625" style="1" customWidth="1"/>
    <col min="13334" max="13334" width="12.125" style="1" customWidth="1"/>
    <col min="13335" max="13337" width="11.625" style="1" customWidth="1"/>
    <col min="13338" max="13341" width="0" style="1" hidden="1" customWidth="1"/>
    <col min="13342" max="13348" width="11.625" style="1" customWidth="1"/>
    <col min="13349" max="13349" width="2.375" style="1" customWidth="1"/>
    <col min="13350" max="13588" width="8.375" style="1"/>
    <col min="13589" max="13589" width="42.625" style="1" customWidth="1"/>
    <col min="13590" max="13590" width="12.125" style="1" customWidth="1"/>
    <col min="13591" max="13593" width="11.625" style="1" customWidth="1"/>
    <col min="13594" max="13597" width="0" style="1" hidden="1" customWidth="1"/>
    <col min="13598" max="13604" width="11.625" style="1" customWidth="1"/>
    <col min="13605" max="13605" width="2.375" style="1" customWidth="1"/>
    <col min="13606" max="13844" width="8.375" style="1"/>
    <col min="13845" max="13845" width="42.625" style="1" customWidth="1"/>
    <col min="13846" max="13846" width="12.125" style="1" customWidth="1"/>
    <col min="13847" max="13849" width="11.625" style="1" customWidth="1"/>
    <col min="13850" max="13853" width="0" style="1" hidden="1" customWidth="1"/>
    <col min="13854" max="13860" width="11.625" style="1" customWidth="1"/>
    <col min="13861" max="13861" width="2.375" style="1" customWidth="1"/>
    <col min="13862" max="14100" width="8.375" style="1"/>
    <col min="14101" max="14101" width="42.625" style="1" customWidth="1"/>
    <col min="14102" max="14102" width="12.125" style="1" customWidth="1"/>
    <col min="14103" max="14105" width="11.625" style="1" customWidth="1"/>
    <col min="14106" max="14109" width="0" style="1" hidden="1" customWidth="1"/>
    <col min="14110" max="14116" width="11.625" style="1" customWidth="1"/>
    <col min="14117" max="14117" width="2.375" style="1" customWidth="1"/>
    <col min="14118" max="14356" width="8.375" style="1"/>
    <col min="14357" max="14357" width="42.625" style="1" customWidth="1"/>
    <col min="14358" max="14358" width="12.125" style="1" customWidth="1"/>
    <col min="14359" max="14361" width="11.625" style="1" customWidth="1"/>
    <col min="14362" max="14365" width="0" style="1" hidden="1" customWidth="1"/>
    <col min="14366" max="14372" width="11.625" style="1" customWidth="1"/>
    <col min="14373" max="14373" width="2.375" style="1" customWidth="1"/>
    <col min="14374" max="14612" width="8.375" style="1"/>
    <col min="14613" max="14613" width="42.625" style="1" customWidth="1"/>
    <col min="14614" max="14614" width="12.125" style="1" customWidth="1"/>
    <col min="14615" max="14617" width="11.625" style="1" customWidth="1"/>
    <col min="14618" max="14621" width="0" style="1" hidden="1" customWidth="1"/>
    <col min="14622" max="14628" width="11.625" style="1" customWidth="1"/>
    <col min="14629" max="14629" width="2.375" style="1" customWidth="1"/>
    <col min="14630" max="14868" width="8.375" style="1"/>
    <col min="14869" max="14869" width="42.625" style="1" customWidth="1"/>
    <col min="14870" max="14870" width="12.125" style="1" customWidth="1"/>
    <col min="14871" max="14873" width="11.625" style="1" customWidth="1"/>
    <col min="14874" max="14877" width="0" style="1" hidden="1" customWidth="1"/>
    <col min="14878" max="14884" width="11.625" style="1" customWidth="1"/>
    <col min="14885" max="14885" width="2.375" style="1" customWidth="1"/>
    <col min="14886" max="15124" width="8.375" style="1"/>
    <col min="15125" max="15125" width="42.625" style="1" customWidth="1"/>
    <col min="15126" max="15126" width="12.125" style="1" customWidth="1"/>
    <col min="15127" max="15129" width="11.625" style="1" customWidth="1"/>
    <col min="15130" max="15133" width="0" style="1" hidden="1" customWidth="1"/>
    <col min="15134" max="15140" width="11.625" style="1" customWidth="1"/>
    <col min="15141" max="15141" width="2.375" style="1" customWidth="1"/>
    <col min="15142" max="15380" width="8.375" style="1"/>
    <col min="15381" max="15381" width="42.625" style="1" customWidth="1"/>
    <col min="15382" max="15382" width="12.125" style="1" customWidth="1"/>
    <col min="15383" max="15385" width="11.625" style="1" customWidth="1"/>
    <col min="15386" max="15389" width="0" style="1" hidden="1" customWidth="1"/>
    <col min="15390" max="15396" width="11.625" style="1" customWidth="1"/>
    <col min="15397" max="15397" width="2.375" style="1" customWidth="1"/>
    <col min="15398" max="15636" width="8.375" style="1"/>
    <col min="15637" max="15637" width="42.625" style="1" customWidth="1"/>
    <col min="15638" max="15638" width="12.125" style="1" customWidth="1"/>
    <col min="15639" max="15641" width="11.625" style="1" customWidth="1"/>
    <col min="15642" max="15645" width="0" style="1" hidden="1" customWidth="1"/>
    <col min="15646" max="15652" width="11.625" style="1" customWidth="1"/>
    <col min="15653" max="15653" width="2.375" style="1" customWidth="1"/>
    <col min="15654" max="15892" width="8.375" style="1"/>
    <col min="15893" max="15893" width="42.625" style="1" customWidth="1"/>
    <col min="15894" max="15894" width="12.125" style="1" customWidth="1"/>
    <col min="15895" max="15897" width="11.625" style="1" customWidth="1"/>
    <col min="15898" max="15901" width="0" style="1" hidden="1" customWidth="1"/>
    <col min="15902" max="15908" width="11.625" style="1" customWidth="1"/>
    <col min="15909" max="15909" width="2.375" style="1" customWidth="1"/>
    <col min="15910" max="16148" width="8.375" style="1"/>
    <col min="16149" max="16149" width="42.625" style="1" customWidth="1"/>
    <col min="16150" max="16150" width="12.125" style="1" customWidth="1"/>
    <col min="16151" max="16153" width="11.625" style="1" customWidth="1"/>
    <col min="16154" max="16157" width="0" style="1" hidden="1" customWidth="1"/>
    <col min="16158" max="16164" width="11.625" style="1" customWidth="1"/>
    <col min="16165" max="16165" width="2.375" style="1" customWidth="1"/>
    <col min="16166" max="16384" width="8.375" style="1"/>
  </cols>
  <sheetData>
    <row r="1" spans="1:77" x14ac:dyDescent="0.3">
      <c r="A1" s="477" t="s">
        <v>4</v>
      </c>
    </row>
    <row r="2" spans="1:77" ht="18" customHeight="1" x14ac:dyDescent="0.3">
      <c r="A2" s="476" t="s">
        <v>3</v>
      </c>
      <c r="BG2" s="238" t="s">
        <v>56</v>
      </c>
      <c r="BT2" s="238"/>
      <c r="BU2" s="238"/>
      <c r="BV2" s="238"/>
    </row>
    <row r="3" spans="1:77" ht="18" customHeight="1" x14ac:dyDescent="0.3">
      <c r="A3" s="1" t="s">
        <v>57</v>
      </c>
      <c r="BU3" s="239"/>
      <c r="BW3" s="239"/>
    </row>
    <row r="4" spans="1:77" ht="16.149999999999999" customHeight="1" thickBot="1" x14ac:dyDescent="0.35">
      <c r="A4" s="1" t="s">
        <v>58</v>
      </c>
      <c r="B4" s="238"/>
      <c r="C4" s="238"/>
      <c r="D4" s="238"/>
      <c r="E4" s="238"/>
      <c r="F4" s="238"/>
      <c r="G4" s="238"/>
      <c r="H4" s="238"/>
      <c r="I4" s="238"/>
      <c r="J4" s="238"/>
      <c r="K4" s="238"/>
      <c r="L4" s="238"/>
      <c r="M4" s="238"/>
      <c r="N4" s="238"/>
      <c r="O4" s="238"/>
      <c r="P4" s="238"/>
      <c r="Q4" s="238"/>
      <c r="R4" s="238"/>
      <c r="S4" s="238"/>
      <c r="T4" s="238"/>
      <c r="U4" s="238"/>
      <c r="V4" s="238"/>
      <c r="W4" s="238"/>
      <c r="X4" s="238"/>
      <c r="Y4" s="238"/>
      <c r="Z4" s="238"/>
      <c r="AD4" s="238"/>
      <c r="AE4" s="238"/>
      <c r="AF4" s="238"/>
      <c r="AG4" s="238"/>
      <c r="AH4" s="238"/>
      <c r="AL4" s="238"/>
      <c r="AM4" s="238"/>
      <c r="AN4" s="238"/>
      <c r="AO4" s="238"/>
      <c r="AP4" s="238"/>
      <c r="AT4" s="238"/>
      <c r="AU4" s="238"/>
      <c r="AV4" s="238"/>
      <c r="AW4" s="238"/>
      <c r="AX4" s="238"/>
      <c r="AY4" s="238"/>
      <c r="BB4" s="238"/>
      <c r="BE4" s="238"/>
      <c r="BF4" s="238"/>
      <c r="BG4" s="238"/>
      <c r="BW4" s="239" t="s">
        <v>56</v>
      </c>
    </row>
    <row r="5" spans="1:77" s="353" customFormat="1" ht="20.25" customHeight="1" thickBot="1" x14ac:dyDescent="0.35">
      <c r="A5" s="312"/>
      <c r="B5" s="352" t="s">
        <v>59</v>
      </c>
      <c r="C5" s="102" t="s">
        <v>60</v>
      </c>
      <c r="D5" s="2" t="s">
        <v>61</v>
      </c>
      <c r="E5" s="3"/>
      <c r="F5" s="4"/>
      <c r="G5" s="4"/>
      <c r="H5" s="4"/>
      <c r="I5" s="4"/>
      <c r="J5" s="5"/>
      <c r="K5" s="2" t="s">
        <v>62</v>
      </c>
      <c r="L5" s="562" t="s">
        <v>63</v>
      </c>
      <c r="M5" s="563"/>
      <c r="N5" s="563"/>
      <c r="O5" s="563"/>
      <c r="P5" s="563"/>
      <c r="Q5" s="563"/>
      <c r="R5" s="564"/>
      <c r="S5" s="562" t="s">
        <v>64</v>
      </c>
      <c r="T5" s="563"/>
      <c r="U5" s="563"/>
      <c r="V5" s="563"/>
      <c r="W5" s="563"/>
      <c r="X5" s="563"/>
      <c r="Y5" s="563"/>
      <c r="Z5" s="564"/>
      <c r="AA5" s="568" t="s">
        <v>65</v>
      </c>
      <c r="AB5" s="569"/>
      <c r="AC5" s="569"/>
      <c r="AD5" s="569"/>
      <c r="AE5" s="569"/>
      <c r="AF5" s="569"/>
      <c r="AG5" s="569"/>
      <c r="AH5" s="570"/>
      <c r="AI5" s="568" t="s">
        <v>66</v>
      </c>
      <c r="AJ5" s="569"/>
      <c r="AK5" s="569"/>
      <c r="AL5" s="569"/>
      <c r="AM5" s="569"/>
      <c r="AN5" s="569"/>
      <c r="AO5" s="569"/>
      <c r="AP5" s="570"/>
      <c r="AQ5" s="559" t="s">
        <v>67</v>
      </c>
      <c r="AR5" s="560"/>
      <c r="AS5" s="560"/>
      <c r="AT5" s="560"/>
      <c r="AU5" s="560"/>
      <c r="AV5" s="560"/>
      <c r="AW5" s="560"/>
      <c r="AX5" s="561"/>
      <c r="AY5" s="574" t="s">
        <v>68</v>
      </c>
      <c r="AZ5" s="575"/>
      <c r="BA5" s="575"/>
      <c r="BB5" s="575"/>
      <c r="BC5" s="575"/>
      <c r="BD5" s="575"/>
      <c r="BE5" s="575"/>
      <c r="BF5" s="575"/>
      <c r="BG5" s="577" t="s">
        <v>69</v>
      </c>
      <c r="BH5" s="578"/>
      <c r="BI5" s="578"/>
      <c r="BJ5" s="578"/>
      <c r="BK5" s="578"/>
      <c r="BL5" s="578"/>
      <c r="BM5" s="578"/>
      <c r="BN5" s="579"/>
      <c r="BO5" s="571" t="s">
        <v>70</v>
      </c>
      <c r="BP5" s="572"/>
      <c r="BQ5" s="572"/>
      <c r="BR5" s="572"/>
      <c r="BS5" s="572"/>
      <c r="BT5" s="572"/>
      <c r="BU5" s="572"/>
      <c r="BV5" s="573"/>
      <c r="BW5" s="571" t="s">
        <v>809</v>
      </c>
      <c r="BX5" s="572"/>
      <c r="BY5" s="573"/>
    </row>
    <row r="6" spans="1:77" s="355" customFormat="1" ht="20.25" customHeight="1" thickBot="1" x14ac:dyDescent="0.35">
      <c r="A6" s="313"/>
      <c r="B6" s="354" t="s">
        <v>71</v>
      </c>
      <c r="C6" s="9" t="s">
        <v>71</v>
      </c>
      <c r="D6" s="30" t="s">
        <v>71</v>
      </c>
      <c r="E6" s="6" t="s">
        <v>72</v>
      </c>
      <c r="F6" s="7" t="s">
        <v>73</v>
      </c>
      <c r="G6" s="7" t="s">
        <v>74</v>
      </c>
      <c r="H6" s="7" t="s">
        <v>75</v>
      </c>
      <c r="I6" s="8" t="s">
        <v>76</v>
      </c>
      <c r="J6" s="9" t="s">
        <v>77</v>
      </c>
      <c r="K6" s="30" t="s">
        <v>71</v>
      </c>
      <c r="L6" s="6" t="s">
        <v>72</v>
      </c>
      <c r="M6" s="7" t="s">
        <v>73</v>
      </c>
      <c r="N6" s="7" t="s">
        <v>74</v>
      </c>
      <c r="O6" s="7" t="s">
        <v>75</v>
      </c>
      <c r="P6" s="8" t="s">
        <v>76</v>
      </c>
      <c r="Q6" s="9" t="s">
        <v>77</v>
      </c>
      <c r="R6" s="10" t="s">
        <v>78</v>
      </c>
      <c r="S6" s="6" t="s">
        <v>72</v>
      </c>
      <c r="T6" s="8" t="s">
        <v>73</v>
      </c>
      <c r="U6" s="11" t="s">
        <v>79</v>
      </c>
      <c r="V6" s="11" t="s">
        <v>80</v>
      </c>
      <c r="W6" s="9" t="s">
        <v>81</v>
      </c>
      <c r="X6" s="8" t="s">
        <v>76</v>
      </c>
      <c r="Y6" s="9" t="s">
        <v>77</v>
      </c>
      <c r="Z6" s="10" t="s">
        <v>78</v>
      </c>
      <c r="AA6" s="12" t="s">
        <v>82</v>
      </c>
      <c r="AB6" s="11" t="s">
        <v>73</v>
      </c>
      <c r="AC6" s="13" t="s">
        <v>79</v>
      </c>
      <c r="AD6" s="11" t="s">
        <v>80</v>
      </c>
      <c r="AE6" s="14" t="s">
        <v>81</v>
      </c>
      <c r="AF6" s="13" t="s">
        <v>76</v>
      </c>
      <c r="AG6" s="14" t="s">
        <v>77</v>
      </c>
      <c r="AH6" s="15" t="s">
        <v>78</v>
      </c>
      <c r="AI6" s="12" t="s">
        <v>82</v>
      </c>
      <c r="AJ6" s="11" t="s">
        <v>73</v>
      </c>
      <c r="AK6" s="11" t="s">
        <v>79</v>
      </c>
      <c r="AL6" s="11" t="s">
        <v>80</v>
      </c>
      <c r="AM6" s="11" t="s">
        <v>81</v>
      </c>
      <c r="AN6" s="11" t="s">
        <v>76</v>
      </c>
      <c r="AO6" s="11" t="s">
        <v>77</v>
      </c>
      <c r="AP6" s="15" t="s">
        <v>78</v>
      </c>
      <c r="AQ6" s="12" t="s">
        <v>82</v>
      </c>
      <c r="AR6" s="16" t="s">
        <v>73</v>
      </c>
      <c r="AS6" s="11" t="s">
        <v>79</v>
      </c>
      <c r="AT6" s="11" t="s">
        <v>80</v>
      </c>
      <c r="AU6" s="11" t="s">
        <v>83</v>
      </c>
      <c r="AV6" s="16" t="s">
        <v>84</v>
      </c>
      <c r="AW6" s="11" t="s">
        <v>85</v>
      </c>
      <c r="AX6" s="15" t="s">
        <v>78</v>
      </c>
      <c r="AY6" s="6" t="s">
        <v>82</v>
      </c>
      <c r="AZ6" s="23" t="s">
        <v>73</v>
      </c>
      <c r="BA6" s="7" t="s">
        <v>79</v>
      </c>
      <c r="BB6" s="23" t="s">
        <v>86</v>
      </c>
      <c r="BC6" s="7" t="s">
        <v>83</v>
      </c>
      <c r="BD6" s="23" t="s">
        <v>76</v>
      </c>
      <c r="BE6" s="7" t="s">
        <v>77</v>
      </c>
      <c r="BF6" s="8" t="s">
        <v>78</v>
      </c>
      <c r="BG6" s="6" t="s">
        <v>87</v>
      </c>
      <c r="BH6" s="7" t="s">
        <v>88</v>
      </c>
      <c r="BI6" s="7" t="s">
        <v>89</v>
      </c>
      <c r="BJ6" s="11" t="s">
        <v>86</v>
      </c>
      <c r="BK6" s="11" t="s">
        <v>83</v>
      </c>
      <c r="BL6" s="7" t="s">
        <v>84</v>
      </c>
      <c r="BM6" s="11" t="s">
        <v>85</v>
      </c>
      <c r="BN6" s="15" t="s">
        <v>71</v>
      </c>
      <c r="BO6" s="109" t="s">
        <v>87</v>
      </c>
      <c r="BP6" s="7" t="s">
        <v>88</v>
      </c>
      <c r="BQ6" s="8" t="s">
        <v>89</v>
      </c>
      <c r="BR6" s="7" t="s">
        <v>86</v>
      </c>
      <c r="BS6" s="8" t="s">
        <v>83</v>
      </c>
      <c r="BT6" s="511" t="s">
        <v>84</v>
      </c>
      <c r="BU6" s="7" t="s">
        <v>85</v>
      </c>
      <c r="BV6" s="10" t="s">
        <v>71</v>
      </c>
      <c r="BW6" s="109" t="s">
        <v>87</v>
      </c>
      <c r="BX6" s="511" t="s">
        <v>88</v>
      </c>
      <c r="BY6" s="557" t="s">
        <v>89</v>
      </c>
    </row>
    <row r="7" spans="1:77" ht="17.100000000000001" customHeight="1" x14ac:dyDescent="0.3">
      <c r="A7" s="31" t="s">
        <v>90</v>
      </c>
      <c r="B7" s="34"/>
      <c r="C7" s="110"/>
      <c r="D7" s="34"/>
      <c r="E7" s="32"/>
      <c r="F7" s="35">
        <v>154756</v>
      </c>
      <c r="G7" s="35"/>
      <c r="H7" s="35">
        <v>236314</v>
      </c>
      <c r="I7" s="35"/>
      <c r="J7" s="36"/>
      <c r="K7" s="37"/>
      <c r="L7" s="38"/>
      <c r="M7" s="35">
        <v>172066</v>
      </c>
      <c r="N7" s="35"/>
      <c r="O7" s="35">
        <v>263327</v>
      </c>
      <c r="P7" s="87"/>
      <c r="Q7" s="33"/>
      <c r="R7" s="86"/>
      <c r="S7" s="43"/>
      <c r="T7" s="33"/>
      <c r="U7" s="35"/>
      <c r="V7" s="35"/>
      <c r="W7" s="41"/>
      <c r="X7" s="87"/>
      <c r="Y7" s="33"/>
      <c r="Z7" s="86"/>
      <c r="AA7" s="40"/>
      <c r="AB7" s="87"/>
      <c r="AC7" s="33"/>
      <c r="AD7" s="35"/>
      <c r="AE7" s="41"/>
      <c r="AF7" s="87"/>
      <c r="AG7" s="33"/>
      <c r="AH7" s="86"/>
      <c r="AI7" s="43"/>
      <c r="AJ7" s="87"/>
      <c r="AK7" s="33"/>
      <c r="AL7" s="35"/>
      <c r="AM7" s="42"/>
      <c r="AN7" s="32"/>
      <c r="AO7" s="33"/>
      <c r="AP7" s="86"/>
      <c r="AQ7" s="57"/>
      <c r="AR7" s="53"/>
      <c r="AS7" s="56"/>
      <c r="AT7" s="356"/>
      <c r="AU7" s="357"/>
      <c r="AV7" s="53"/>
      <c r="AW7" s="54"/>
      <c r="AX7" s="58"/>
      <c r="AY7" s="60"/>
      <c r="AZ7" s="87"/>
      <c r="BA7" s="56"/>
      <c r="BB7" s="356"/>
      <c r="BC7" s="56"/>
      <c r="BD7" s="53"/>
      <c r="BE7" s="54"/>
      <c r="BF7" s="54"/>
      <c r="BG7" s="60"/>
      <c r="BH7" s="56"/>
      <c r="BI7" s="56"/>
      <c r="BJ7" s="56"/>
      <c r="BK7" s="56"/>
      <c r="BL7" s="56"/>
      <c r="BM7" s="56"/>
      <c r="BN7" s="58"/>
      <c r="BO7" s="43"/>
      <c r="BP7" s="56"/>
      <c r="BQ7" s="54"/>
      <c r="BR7" s="56"/>
      <c r="BS7" s="54"/>
      <c r="BT7" s="56"/>
      <c r="BU7" s="56"/>
      <c r="BV7" s="58"/>
      <c r="BW7" s="43"/>
      <c r="BX7" s="56"/>
      <c r="BY7" s="58"/>
    </row>
    <row r="8" spans="1:77" ht="18" customHeight="1" thickBot="1" x14ac:dyDescent="0.35">
      <c r="A8" s="76" t="s">
        <v>91</v>
      </c>
      <c r="B8" s="91">
        <v>307532</v>
      </c>
      <c r="C8" s="95">
        <v>314702</v>
      </c>
      <c r="D8" s="91">
        <v>342236</v>
      </c>
      <c r="E8" s="89">
        <v>69723</v>
      </c>
      <c r="F8" s="92">
        <v>85033</v>
      </c>
      <c r="G8" s="92">
        <v>154756</v>
      </c>
      <c r="H8" s="92">
        <v>81558</v>
      </c>
      <c r="I8" s="92">
        <v>106165</v>
      </c>
      <c r="J8" s="90">
        <v>187723</v>
      </c>
      <c r="K8" s="91">
        <v>342479</v>
      </c>
      <c r="L8" s="93">
        <v>75803</v>
      </c>
      <c r="M8" s="92">
        <v>96263</v>
      </c>
      <c r="N8" s="92">
        <v>172066</v>
      </c>
      <c r="O8" s="92">
        <v>91261</v>
      </c>
      <c r="P8" s="92">
        <v>113203</v>
      </c>
      <c r="Q8" s="90">
        <v>204464</v>
      </c>
      <c r="R8" s="94">
        <v>376530</v>
      </c>
      <c r="S8" s="96">
        <v>85655</v>
      </c>
      <c r="T8" s="90">
        <v>97199</v>
      </c>
      <c r="U8" s="92">
        <v>182854</v>
      </c>
      <c r="V8" s="92">
        <v>95364</v>
      </c>
      <c r="W8" s="95">
        <v>278218</v>
      </c>
      <c r="X8" s="92">
        <v>112995</v>
      </c>
      <c r="Y8" s="90">
        <v>208359</v>
      </c>
      <c r="Z8" s="94">
        <v>391213</v>
      </c>
      <c r="AA8" s="93">
        <v>80777</v>
      </c>
      <c r="AB8" s="92">
        <v>105702</v>
      </c>
      <c r="AC8" s="90">
        <v>186479</v>
      </c>
      <c r="AD8" s="92">
        <v>92623</v>
      </c>
      <c r="AE8" s="95">
        <v>279102</v>
      </c>
      <c r="AF8" s="92">
        <v>106341</v>
      </c>
      <c r="AG8" s="90">
        <v>198964</v>
      </c>
      <c r="AH8" s="94">
        <v>385443</v>
      </c>
      <c r="AI8" s="96">
        <v>80177</v>
      </c>
      <c r="AJ8" s="92">
        <v>98589</v>
      </c>
      <c r="AK8" s="90">
        <v>178766</v>
      </c>
      <c r="AL8" s="92">
        <v>97287</v>
      </c>
      <c r="AM8" s="89">
        <v>276053</v>
      </c>
      <c r="AN8" s="89">
        <v>117446</v>
      </c>
      <c r="AO8" s="90">
        <v>214733</v>
      </c>
      <c r="AP8" s="94">
        <v>393499</v>
      </c>
      <c r="AQ8" s="93">
        <v>94298</v>
      </c>
      <c r="AR8" s="89">
        <v>107770</v>
      </c>
      <c r="AS8" s="92">
        <v>202068</v>
      </c>
      <c r="AT8" s="89">
        <v>103791</v>
      </c>
      <c r="AU8" s="92">
        <v>305859</v>
      </c>
      <c r="AV8" s="89">
        <v>122316</v>
      </c>
      <c r="AW8" s="90">
        <v>226107</v>
      </c>
      <c r="AX8" s="94">
        <v>428175</v>
      </c>
      <c r="AY8" s="96">
        <v>98640</v>
      </c>
      <c r="AZ8" s="92">
        <v>123254</v>
      </c>
      <c r="BA8" s="92">
        <v>221893</v>
      </c>
      <c r="BB8" s="89">
        <v>117579</v>
      </c>
      <c r="BC8" s="92">
        <v>339472</v>
      </c>
      <c r="BD8" s="89">
        <v>142768</v>
      </c>
      <c r="BE8" s="90">
        <v>260347</v>
      </c>
      <c r="BF8" s="90">
        <v>482240</v>
      </c>
      <c r="BG8" s="96">
        <v>109200</v>
      </c>
      <c r="BH8" s="92">
        <v>130314</v>
      </c>
      <c r="BI8" s="92">
        <v>239514</v>
      </c>
      <c r="BJ8" s="92">
        <v>126109</v>
      </c>
      <c r="BK8" s="92">
        <v>365623</v>
      </c>
      <c r="BL8" s="92">
        <v>146272</v>
      </c>
      <c r="BM8" s="92">
        <v>272381</v>
      </c>
      <c r="BN8" s="94">
        <v>511895</v>
      </c>
      <c r="BO8" s="96">
        <v>116939</v>
      </c>
      <c r="BP8" s="92">
        <v>134309</v>
      </c>
      <c r="BQ8" s="90">
        <v>251248</v>
      </c>
      <c r="BR8" s="92">
        <v>133049</v>
      </c>
      <c r="BS8" s="90">
        <v>384296</v>
      </c>
      <c r="BT8" s="92">
        <v>154751</v>
      </c>
      <c r="BU8" s="92">
        <v>287800</v>
      </c>
      <c r="BV8" s="94">
        <v>539047</v>
      </c>
      <c r="BW8" s="96">
        <v>118371</v>
      </c>
      <c r="BX8" s="92">
        <v>137971</v>
      </c>
      <c r="BY8" s="94">
        <v>256342</v>
      </c>
    </row>
    <row r="9" spans="1:77" ht="18" customHeight="1" x14ac:dyDescent="0.3">
      <c r="A9" s="31" t="s">
        <v>92</v>
      </c>
      <c r="B9" s="34"/>
      <c r="C9" s="110"/>
      <c r="D9" s="34"/>
      <c r="E9" s="32"/>
      <c r="F9" s="35">
        <v>91569</v>
      </c>
      <c r="G9" s="35"/>
      <c r="H9" s="35">
        <v>141646</v>
      </c>
      <c r="I9" s="35"/>
      <c r="J9" s="33"/>
      <c r="K9" s="37"/>
      <c r="L9" s="38"/>
      <c r="M9" s="35">
        <v>104961</v>
      </c>
      <c r="N9" s="35"/>
      <c r="O9" s="35">
        <v>159269</v>
      </c>
      <c r="P9" s="87"/>
      <c r="Q9" s="33"/>
      <c r="R9" s="86"/>
      <c r="S9" s="43"/>
      <c r="T9" s="33"/>
      <c r="U9" s="35"/>
      <c r="V9" s="35"/>
      <c r="W9" s="41"/>
      <c r="X9" s="87"/>
      <c r="Y9" s="33"/>
      <c r="Z9" s="86"/>
      <c r="AA9" s="40"/>
      <c r="AB9" s="87"/>
      <c r="AC9" s="33"/>
      <c r="AD9" s="35"/>
      <c r="AE9" s="41"/>
      <c r="AF9" s="87"/>
      <c r="AG9" s="33"/>
      <c r="AH9" s="86"/>
      <c r="AI9" s="43"/>
      <c r="AJ9" s="87"/>
      <c r="AK9" s="33"/>
      <c r="AL9" s="35"/>
      <c r="AM9" s="42"/>
      <c r="AN9" s="32"/>
      <c r="AO9" s="33"/>
      <c r="AP9" s="86"/>
      <c r="AQ9" s="40"/>
      <c r="AR9" s="32"/>
      <c r="AS9" s="87"/>
      <c r="AT9" s="42"/>
      <c r="AU9" s="35"/>
      <c r="AV9" s="32"/>
      <c r="AW9" s="33"/>
      <c r="AX9" s="86"/>
      <c r="AY9" s="43"/>
      <c r="AZ9" s="87"/>
      <c r="BA9" s="87"/>
      <c r="BB9" s="42"/>
      <c r="BC9" s="87"/>
      <c r="BD9" s="32"/>
      <c r="BE9" s="33"/>
      <c r="BF9" s="33"/>
      <c r="BG9" s="43"/>
      <c r="BH9" s="87"/>
      <c r="BI9" s="87"/>
      <c r="BJ9" s="87"/>
      <c r="BK9" s="87"/>
      <c r="BL9" s="87"/>
      <c r="BM9" s="87"/>
      <c r="BN9" s="86"/>
      <c r="BO9" s="43"/>
      <c r="BP9" s="87"/>
      <c r="BQ9" s="33"/>
      <c r="BR9" s="87"/>
      <c r="BS9" s="33"/>
      <c r="BT9" s="87"/>
      <c r="BU9" s="87"/>
      <c r="BV9" s="86"/>
      <c r="BW9" s="43"/>
      <c r="BX9" s="87"/>
      <c r="BY9" s="86"/>
    </row>
    <row r="10" spans="1:77" ht="18" customHeight="1" thickBot="1" x14ac:dyDescent="0.35">
      <c r="A10" s="76" t="s">
        <v>93</v>
      </c>
      <c r="B10" s="91">
        <v>189572</v>
      </c>
      <c r="C10" s="95">
        <v>187674</v>
      </c>
      <c r="D10" s="91">
        <v>201850</v>
      </c>
      <c r="E10" s="89">
        <v>40952</v>
      </c>
      <c r="F10" s="92">
        <v>50617</v>
      </c>
      <c r="G10" s="92">
        <v>91569</v>
      </c>
      <c r="H10" s="92">
        <v>50077</v>
      </c>
      <c r="I10" s="92">
        <v>64424</v>
      </c>
      <c r="J10" s="90">
        <v>114501</v>
      </c>
      <c r="K10" s="91">
        <v>206070</v>
      </c>
      <c r="L10" s="93">
        <v>47202</v>
      </c>
      <c r="M10" s="92">
        <v>57759</v>
      </c>
      <c r="N10" s="92">
        <v>104961</v>
      </c>
      <c r="O10" s="92">
        <v>54308</v>
      </c>
      <c r="P10" s="92">
        <v>67428</v>
      </c>
      <c r="Q10" s="90">
        <v>121736</v>
      </c>
      <c r="R10" s="94">
        <v>226697</v>
      </c>
      <c r="S10" s="96">
        <v>52797</v>
      </c>
      <c r="T10" s="90">
        <v>57879</v>
      </c>
      <c r="U10" s="92">
        <v>110676</v>
      </c>
      <c r="V10" s="92">
        <v>56273</v>
      </c>
      <c r="W10" s="95">
        <v>166949</v>
      </c>
      <c r="X10" s="92">
        <v>67096</v>
      </c>
      <c r="Y10" s="90">
        <v>123368</v>
      </c>
      <c r="Z10" s="94">
        <v>234044</v>
      </c>
      <c r="AA10" s="93">
        <v>48450</v>
      </c>
      <c r="AB10" s="92">
        <v>65048</v>
      </c>
      <c r="AC10" s="90">
        <v>113498</v>
      </c>
      <c r="AD10" s="92">
        <v>54726</v>
      </c>
      <c r="AE10" s="95">
        <v>168224</v>
      </c>
      <c r="AF10" s="92">
        <v>64789</v>
      </c>
      <c r="AG10" s="90">
        <v>119515</v>
      </c>
      <c r="AH10" s="94">
        <v>233013</v>
      </c>
      <c r="AI10" s="96">
        <v>49708</v>
      </c>
      <c r="AJ10" s="92">
        <v>59122</v>
      </c>
      <c r="AK10" s="90">
        <v>108830</v>
      </c>
      <c r="AL10" s="92">
        <v>57423</v>
      </c>
      <c r="AM10" s="89">
        <v>166253</v>
      </c>
      <c r="AN10" s="89">
        <v>71053</v>
      </c>
      <c r="AO10" s="90">
        <v>128476</v>
      </c>
      <c r="AP10" s="94">
        <v>237306</v>
      </c>
      <c r="AQ10" s="93">
        <v>54981</v>
      </c>
      <c r="AR10" s="89">
        <v>62879</v>
      </c>
      <c r="AS10" s="92">
        <v>117860</v>
      </c>
      <c r="AT10" s="89">
        <v>58480</v>
      </c>
      <c r="AU10" s="92">
        <v>176340</v>
      </c>
      <c r="AV10" s="89">
        <v>73219</v>
      </c>
      <c r="AW10" s="90">
        <v>131699</v>
      </c>
      <c r="AX10" s="94">
        <v>249559</v>
      </c>
      <c r="AY10" s="96">
        <v>58480</v>
      </c>
      <c r="AZ10" s="92">
        <v>71169</v>
      </c>
      <c r="BA10" s="92">
        <v>129649</v>
      </c>
      <c r="BB10" s="89">
        <v>66788</v>
      </c>
      <c r="BC10" s="92">
        <v>196438</v>
      </c>
      <c r="BD10" s="89">
        <v>84842</v>
      </c>
      <c r="BE10" s="90">
        <v>151630</v>
      </c>
      <c r="BF10" s="90">
        <v>281280</v>
      </c>
      <c r="BG10" s="96">
        <v>60655</v>
      </c>
      <c r="BH10" s="92">
        <v>74462</v>
      </c>
      <c r="BI10" s="92">
        <v>135117</v>
      </c>
      <c r="BJ10" s="92">
        <v>71217</v>
      </c>
      <c r="BK10" s="92">
        <v>206335</v>
      </c>
      <c r="BL10" s="92">
        <v>84718</v>
      </c>
      <c r="BM10" s="92">
        <v>155935</v>
      </c>
      <c r="BN10" s="94">
        <v>291053</v>
      </c>
      <c r="BO10" s="96">
        <v>66856</v>
      </c>
      <c r="BP10" s="92">
        <v>75460</v>
      </c>
      <c r="BQ10" s="90">
        <v>142316</v>
      </c>
      <c r="BR10" s="92">
        <v>75448</v>
      </c>
      <c r="BS10" s="90">
        <v>217764</v>
      </c>
      <c r="BT10" s="92">
        <v>86841</v>
      </c>
      <c r="BU10" s="92">
        <v>162289</v>
      </c>
      <c r="BV10" s="94">
        <v>304605</v>
      </c>
      <c r="BW10" s="96">
        <v>65117</v>
      </c>
      <c r="BX10" s="92">
        <v>75403</v>
      </c>
      <c r="BY10" s="94">
        <v>140520</v>
      </c>
    </row>
    <row r="11" spans="1:77" ht="18" customHeight="1" x14ac:dyDescent="0.3">
      <c r="A11" s="31" t="s">
        <v>94</v>
      </c>
      <c r="B11" s="34"/>
      <c r="C11" s="110"/>
      <c r="D11" s="34"/>
      <c r="E11" s="32"/>
      <c r="F11" s="35">
        <v>63187</v>
      </c>
      <c r="G11" s="35"/>
      <c r="H11" s="35">
        <v>94668</v>
      </c>
      <c r="I11" s="35"/>
      <c r="J11" s="33"/>
      <c r="K11" s="37"/>
      <c r="L11" s="38"/>
      <c r="M11" s="35">
        <v>67105</v>
      </c>
      <c r="N11" s="35"/>
      <c r="O11" s="35">
        <v>104058</v>
      </c>
      <c r="P11" s="87"/>
      <c r="Q11" s="33"/>
      <c r="R11" s="86"/>
      <c r="S11" s="43"/>
      <c r="T11" s="33"/>
      <c r="U11" s="35"/>
      <c r="V11" s="35"/>
      <c r="W11" s="41">
        <v>278218.24300000002</v>
      </c>
      <c r="X11" s="87"/>
      <c r="Y11" s="33"/>
      <c r="Z11" s="86"/>
      <c r="AA11" s="40"/>
      <c r="AB11" s="56"/>
      <c r="AC11" s="33"/>
      <c r="AD11" s="35"/>
      <c r="AE11" s="41">
        <v>278218.24300000002</v>
      </c>
      <c r="AF11" s="87"/>
      <c r="AG11" s="33"/>
      <c r="AH11" s="86"/>
      <c r="AI11" s="43"/>
      <c r="AJ11" s="56"/>
      <c r="AK11" s="33"/>
      <c r="AL11" s="35"/>
      <c r="AM11" s="42">
        <v>278218.24300000002</v>
      </c>
      <c r="AN11" s="32"/>
      <c r="AO11" s="33"/>
      <c r="AP11" s="86"/>
      <c r="AQ11" s="40"/>
      <c r="AR11" s="53"/>
      <c r="AS11" s="87"/>
      <c r="AT11" s="42"/>
      <c r="AU11" s="35">
        <v>278218.24300000002</v>
      </c>
      <c r="AV11" s="32"/>
      <c r="AW11" s="33"/>
      <c r="AX11" s="86"/>
      <c r="AY11" s="43"/>
      <c r="AZ11" s="56"/>
      <c r="BA11" s="87"/>
      <c r="BB11" s="42"/>
      <c r="BC11" s="87"/>
      <c r="BD11" s="32"/>
      <c r="BE11" s="33"/>
      <c r="BF11" s="33"/>
      <c r="BG11" s="43"/>
      <c r="BH11" s="56"/>
      <c r="BI11" s="87"/>
      <c r="BJ11" s="87"/>
      <c r="BK11" s="87"/>
      <c r="BL11" s="87"/>
      <c r="BM11" s="87"/>
      <c r="BN11" s="86"/>
      <c r="BO11" s="43"/>
      <c r="BP11" s="56"/>
      <c r="BQ11" s="33"/>
      <c r="BR11" s="87"/>
      <c r="BS11" s="33"/>
      <c r="BT11" s="87"/>
      <c r="BU11" s="87"/>
      <c r="BV11" s="86"/>
      <c r="BW11" s="43"/>
      <c r="BX11" s="56"/>
      <c r="BY11" s="86"/>
    </row>
    <row r="12" spans="1:77" ht="18" customHeight="1" x14ac:dyDescent="0.3">
      <c r="A12" s="130" t="s">
        <v>95</v>
      </c>
      <c r="B12" s="55">
        <v>117960</v>
      </c>
      <c r="C12" s="59">
        <v>127028</v>
      </c>
      <c r="D12" s="55">
        <v>140386</v>
      </c>
      <c r="E12" s="53">
        <v>28771</v>
      </c>
      <c r="F12" s="56">
        <v>34416</v>
      </c>
      <c r="G12" s="56">
        <v>63187</v>
      </c>
      <c r="H12" s="56">
        <v>31481</v>
      </c>
      <c r="I12" s="56">
        <v>41741</v>
      </c>
      <c r="J12" s="54">
        <v>73222</v>
      </c>
      <c r="K12" s="55">
        <v>136409</v>
      </c>
      <c r="L12" s="57">
        <v>28601</v>
      </c>
      <c r="M12" s="56">
        <v>38503</v>
      </c>
      <c r="N12" s="56">
        <v>67104</v>
      </c>
      <c r="O12" s="56">
        <v>36953</v>
      </c>
      <c r="P12" s="56">
        <v>45775</v>
      </c>
      <c r="Q12" s="54">
        <v>82729</v>
      </c>
      <c r="R12" s="58">
        <v>149833</v>
      </c>
      <c r="S12" s="60">
        <v>32858</v>
      </c>
      <c r="T12" s="54">
        <v>39320</v>
      </c>
      <c r="U12" s="56">
        <v>72178</v>
      </c>
      <c r="V12" s="56">
        <v>39091</v>
      </c>
      <c r="W12" s="59">
        <v>111269</v>
      </c>
      <c r="X12" s="56">
        <v>45900</v>
      </c>
      <c r="Y12" s="54">
        <v>84991</v>
      </c>
      <c r="Z12" s="58">
        <v>157169</v>
      </c>
      <c r="AA12" s="57">
        <v>32327</v>
      </c>
      <c r="AB12" s="358">
        <v>40653</v>
      </c>
      <c r="AC12" s="54">
        <v>72980</v>
      </c>
      <c r="AD12" s="56">
        <v>37897</v>
      </c>
      <c r="AE12" s="59">
        <v>110877</v>
      </c>
      <c r="AF12" s="56">
        <v>41553</v>
      </c>
      <c r="AG12" s="54">
        <v>79450</v>
      </c>
      <c r="AH12" s="58">
        <v>152430</v>
      </c>
      <c r="AI12" s="60">
        <v>30468</v>
      </c>
      <c r="AJ12" s="358">
        <v>39468</v>
      </c>
      <c r="AK12" s="54">
        <v>69936</v>
      </c>
      <c r="AL12" s="56">
        <v>39864</v>
      </c>
      <c r="AM12" s="53">
        <v>109800</v>
      </c>
      <c r="AN12" s="53">
        <v>46392</v>
      </c>
      <c r="AO12" s="54">
        <v>86256</v>
      </c>
      <c r="AP12" s="58">
        <v>156192</v>
      </c>
      <c r="AQ12" s="57">
        <v>39316</v>
      </c>
      <c r="AR12" s="359">
        <v>44892</v>
      </c>
      <c r="AS12" s="56">
        <v>84208</v>
      </c>
      <c r="AT12" s="53">
        <v>45311</v>
      </c>
      <c r="AU12" s="56">
        <v>129519</v>
      </c>
      <c r="AV12" s="53">
        <v>49096</v>
      </c>
      <c r="AW12" s="54">
        <v>94407</v>
      </c>
      <c r="AX12" s="58">
        <v>178615</v>
      </c>
      <c r="AY12" s="60">
        <v>40159</v>
      </c>
      <c r="AZ12" s="358">
        <v>52084</v>
      </c>
      <c r="BA12" s="56">
        <v>92243</v>
      </c>
      <c r="BB12" s="53">
        <v>50791</v>
      </c>
      <c r="BC12" s="56">
        <v>143034</v>
      </c>
      <c r="BD12" s="53">
        <v>57925</v>
      </c>
      <c r="BE12" s="54">
        <v>108716</v>
      </c>
      <c r="BF12" s="54">
        <v>200959</v>
      </c>
      <c r="BG12" s="60">
        <v>48545</v>
      </c>
      <c r="BH12" s="358">
        <v>55852</v>
      </c>
      <c r="BI12" s="56">
        <v>104397</v>
      </c>
      <c r="BJ12" s="56">
        <v>54892</v>
      </c>
      <c r="BK12" s="56">
        <v>159288</v>
      </c>
      <c r="BL12" s="56">
        <v>61554</v>
      </c>
      <c r="BM12" s="56">
        <v>116446</v>
      </c>
      <c r="BN12" s="58">
        <v>220842</v>
      </c>
      <c r="BO12" s="60">
        <v>50082</v>
      </c>
      <c r="BP12" s="358">
        <v>58850</v>
      </c>
      <c r="BQ12" s="54">
        <v>108932</v>
      </c>
      <c r="BR12" s="56">
        <v>57601</v>
      </c>
      <c r="BS12" s="54">
        <v>166532</v>
      </c>
      <c r="BT12" s="56">
        <v>67911</v>
      </c>
      <c r="BU12" s="56">
        <v>125512</v>
      </c>
      <c r="BV12" s="58">
        <v>234443</v>
      </c>
      <c r="BW12" s="60">
        <v>53254</v>
      </c>
      <c r="BX12" s="358">
        <v>62569</v>
      </c>
      <c r="BY12" s="58">
        <v>115823</v>
      </c>
    </row>
    <row r="13" spans="1:77" ht="18" customHeight="1" x14ac:dyDescent="0.3">
      <c r="A13" s="360" t="s">
        <v>96</v>
      </c>
      <c r="B13" s="361"/>
      <c r="C13" s="362"/>
      <c r="D13" s="361"/>
      <c r="E13" s="363"/>
      <c r="F13" s="364"/>
      <c r="G13" s="364"/>
      <c r="H13" s="364"/>
      <c r="I13" s="364"/>
      <c r="J13" s="365"/>
      <c r="K13" s="361"/>
      <c r="L13" s="366"/>
      <c r="M13" s="364"/>
      <c r="N13" s="364"/>
      <c r="O13" s="364"/>
      <c r="P13" s="364"/>
      <c r="Q13" s="365"/>
      <c r="R13" s="367"/>
      <c r="S13" s="368"/>
      <c r="T13" s="365"/>
      <c r="U13" s="364"/>
      <c r="V13" s="364"/>
      <c r="W13" s="362"/>
      <c r="X13" s="364"/>
      <c r="Y13" s="365"/>
      <c r="Z13" s="367"/>
      <c r="AA13" s="366"/>
      <c r="AB13" s="56"/>
      <c r="AC13" s="365"/>
      <c r="AD13" s="364"/>
      <c r="AE13" s="362"/>
      <c r="AF13" s="364"/>
      <c r="AG13" s="365"/>
      <c r="AH13" s="367"/>
      <c r="AI13" s="368"/>
      <c r="AJ13" s="364"/>
      <c r="AK13" s="365"/>
      <c r="AL13" s="364"/>
      <c r="AM13" s="363"/>
      <c r="AN13" s="363"/>
      <c r="AO13" s="365"/>
      <c r="AP13" s="367"/>
      <c r="AQ13" s="366"/>
      <c r="AR13" s="363"/>
      <c r="AS13" s="364"/>
      <c r="AT13" s="363"/>
      <c r="AU13" s="364"/>
      <c r="AV13" s="363"/>
      <c r="AW13" s="365"/>
      <c r="AX13" s="367"/>
      <c r="AY13" s="368"/>
      <c r="AZ13" s="364"/>
      <c r="BA13" s="364"/>
      <c r="BB13" s="363"/>
      <c r="BC13" s="364"/>
      <c r="BD13" s="363"/>
      <c r="BE13" s="365"/>
      <c r="BF13" s="365"/>
      <c r="BG13" s="368"/>
      <c r="BH13" s="364"/>
      <c r="BI13" s="364"/>
      <c r="BJ13" s="364"/>
      <c r="BK13" s="364"/>
      <c r="BL13" s="364"/>
      <c r="BM13" s="364"/>
      <c r="BN13" s="367"/>
      <c r="BO13" s="368"/>
      <c r="BP13" s="364"/>
      <c r="BQ13" s="365"/>
      <c r="BR13" s="364"/>
      <c r="BS13" s="365"/>
      <c r="BT13" s="364"/>
      <c r="BU13" s="364"/>
      <c r="BV13" s="367"/>
      <c r="BW13" s="368"/>
      <c r="BX13" s="364"/>
      <c r="BY13" s="367"/>
    </row>
    <row r="14" spans="1:77" s="372" customFormat="1" ht="18" customHeight="1" thickBot="1" x14ac:dyDescent="0.35">
      <c r="A14" s="369" t="s">
        <v>97</v>
      </c>
      <c r="B14" s="79">
        <v>0.38356983988658089</v>
      </c>
      <c r="C14" s="83">
        <v>0.40364535338192958</v>
      </c>
      <c r="D14" s="79">
        <v>0.41020231653011374</v>
      </c>
      <c r="E14" s="77">
        <v>0.41264718959310415</v>
      </c>
      <c r="F14" s="80">
        <v>0.40473698446485484</v>
      </c>
      <c r="G14" s="80">
        <v>0.40830080901548244</v>
      </c>
      <c r="H14" s="80">
        <v>0.38599524264940288</v>
      </c>
      <c r="I14" s="80">
        <v>0.39317100739415062</v>
      </c>
      <c r="J14" s="78">
        <v>0.39005342978750607</v>
      </c>
      <c r="K14" s="79">
        <v>0.39829887379956141</v>
      </c>
      <c r="L14" s="81">
        <v>0.37730696674274106</v>
      </c>
      <c r="M14" s="80">
        <v>0.39997714594392447</v>
      </c>
      <c r="N14" s="80">
        <v>0.38998988760126929</v>
      </c>
      <c r="O14" s="80">
        <v>0.40491557182147908</v>
      </c>
      <c r="P14" s="80">
        <v>0.40436207521002093</v>
      </c>
      <c r="Q14" s="80">
        <v>0.40461401518115658</v>
      </c>
      <c r="R14" s="82">
        <v>0.39793110774705864</v>
      </c>
      <c r="S14" s="85">
        <v>0.38360866265833871</v>
      </c>
      <c r="T14" s="78">
        <v>0.40453091081183962</v>
      </c>
      <c r="U14" s="80">
        <v>0.39473022192568935</v>
      </c>
      <c r="V14" s="80">
        <v>0.40991772985604258</v>
      </c>
      <c r="W14" s="83">
        <v>0.39993600994741385</v>
      </c>
      <c r="X14" s="80">
        <v>0.40621032531624451</v>
      </c>
      <c r="Y14" s="80">
        <v>0.40461401518115658</v>
      </c>
      <c r="Z14" s="82">
        <v>0.40174823178166369</v>
      </c>
      <c r="AA14" s="81">
        <v>0.40020055213736583</v>
      </c>
      <c r="AB14" s="370">
        <v>0.38460010217403645</v>
      </c>
      <c r="AC14" s="78">
        <v>0.39135774001362084</v>
      </c>
      <c r="AD14" s="80">
        <v>0.40915323407792881</v>
      </c>
      <c r="AE14" s="83">
        <v>0.39726336608121759</v>
      </c>
      <c r="AF14" s="80">
        <v>0.39075239089344654</v>
      </c>
      <c r="AG14" s="80">
        <v>0.39931846967290563</v>
      </c>
      <c r="AH14" s="82">
        <v>0.39546703403616101</v>
      </c>
      <c r="AI14" s="85">
        <v>0.38000922957955524</v>
      </c>
      <c r="AJ14" s="370">
        <v>0.4003286370690442</v>
      </c>
      <c r="AK14" s="78">
        <v>0.39121533177449852</v>
      </c>
      <c r="AL14" s="80">
        <v>0.40975669925067071</v>
      </c>
      <c r="AM14" s="77">
        <v>0.39774970748370786</v>
      </c>
      <c r="AN14" s="77">
        <v>0.39500706707763567</v>
      </c>
      <c r="AO14" s="80">
        <v>0.40168954003343688</v>
      </c>
      <c r="AP14" s="82">
        <v>0.3969311230778223</v>
      </c>
      <c r="AQ14" s="81">
        <v>0.41693355108273772</v>
      </c>
      <c r="AR14" s="371">
        <v>0.41655377192168508</v>
      </c>
      <c r="AS14" s="80">
        <v>0.41673100144505809</v>
      </c>
      <c r="AT14" s="77">
        <v>0.43656001002013661</v>
      </c>
      <c r="AU14" s="80">
        <v>0.4234598295292929</v>
      </c>
      <c r="AV14" s="77">
        <v>0.4013865724843847</v>
      </c>
      <c r="AW14" s="80">
        <v>0.4175324072231289</v>
      </c>
      <c r="AX14" s="82">
        <v>0.41715420096922989</v>
      </c>
      <c r="AY14" s="85">
        <v>0.40713105364004093</v>
      </c>
      <c r="AZ14" s="370">
        <v>0.42258263423499443</v>
      </c>
      <c r="BA14" s="80">
        <v>0.415713880113388</v>
      </c>
      <c r="BB14" s="77">
        <v>0.43197339660993883</v>
      </c>
      <c r="BC14" s="80">
        <v>0.42134255549794974</v>
      </c>
      <c r="BD14" s="77">
        <v>0.40572817438081366</v>
      </c>
      <c r="BE14" s="80">
        <v>0.41758115130959833</v>
      </c>
      <c r="BF14" s="78">
        <v>0.41671989051094893</v>
      </c>
      <c r="BG14" s="85">
        <v>0.44455128205128203</v>
      </c>
      <c r="BH14" s="370">
        <v>0.42859554614239453</v>
      </c>
      <c r="BI14" s="80">
        <v>0.43587013702748068</v>
      </c>
      <c r="BJ14" s="80">
        <v>0.43527424688166588</v>
      </c>
      <c r="BK14" s="80">
        <v>0.4356618702871537</v>
      </c>
      <c r="BL14" s="80">
        <v>0.42081874863268431</v>
      </c>
      <c r="BM14" s="80">
        <v>0.42751146372177207</v>
      </c>
      <c r="BN14" s="82">
        <v>0.43142050615848954</v>
      </c>
      <c r="BO14" s="85">
        <v>0.42827457050256973</v>
      </c>
      <c r="BP14" s="370">
        <v>0.4381687005338436</v>
      </c>
      <c r="BQ14" s="78">
        <v>0.43356365025791249</v>
      </c>
      <c r="BR14" s="80">
        <v>0.43293072477057326</v>
      </c>
      <c r="BS14" s="78">
        <v>0.43334304806711493</v>
      </c>
      <c r="BT14" s="80">
        <v>0.43884045983547765</v>
      </c>
      <c r="BU14" s="80">
        <v>0.43610840861709521</v>
      </c>
      <c r="BV14" s="82">
        <v>0.43492125918519164</v>
      </c>
      <c r="BW14" s="85">
        <v>0.449890598203952</v>
      </c>
      <c r="BX14" s="370">
        <v>0.45349385015691701</v>
      </c>
      <c r="BY14" s="82">
        <v>0.45182997713991463</v>
      </c>
    </row>
    <row r="15" spans="1:77" ht="18" customHeight="1" x14ac:dyDescent="0.3">
      <c r="A15" s="31" t="s">
        <v>98</v>
      </c>
      <c r="B15" s="34"/>
      <c r="C15" s="110"/>
      <c r="D15" s="34"/>
      <c r="E15" s="32"/>
      <c r="F15" s="35">
        <v>47940</v>
      </c>
      <c r="G15" s="35"/>
      <c r="H15" s="35">
        <v>72722</v>
      </c>
      <c r="I15" s="35"/>
      <c r="J15" s="33"/>
      <c r="K15" s="37"/>
      <c r="L15" s="38"/>
      <c r="M15" s="35">
        <v>51356</v>
      </c>
      <c r="N15" s="35"/>
      <c r="O15" s="35">
        <v>78620</v>
      </c>
      <c r="P15" s="87"/>
      <c r="Q15" s="33"/>
      <c r="R15" s="86"/>
      <c r="S15" s="43"/>
      <c r="T15" s="33"/>
      <c r="U15" s="35"/>
      <c r="V15" s="35"/>
      <c r="W15" s="41">
        <v>278218.24300000002</v>
      </c>
      <c r="X15" s="87"/>
      <c r="Y15" s="33"/>
      <c r="Z15" s="86"/>
      <c r="AA15" s="40"/>
      <c r="AB15" s="56"/>
      <c r="AC15" s="33"/>
      <c r="AD15" s="35"/>
      <c r="AE15" s="41">
        <v>278218.24300000002</v>
      </c>
      <c r="AF15" s="87"/>
      <c r="AG15" s="33"/>
      <c r="AH15" s="86"/>
      <c r="AI15" s="43"/>
      <c r="AJ15" s="56"/>
      <c r="AK15" s="33"/>
      <c r="AL15" s="35"/>
      <c r="AM15" s="42">
        <v>278218.24300000002</v>
      </c>
      <c r="AN15" s="32"/>
      <c r="AO15" s="33"/>
      <c r="AP15" s="86"/>
      <c r="AQ15" s="40"/>
      <c r="AR15" s="53"/>
      <c r="AS15" s="87"/>
      <c r="AT15" s="42"/>
      <c r="AU15" s="35">
        <v>278218.24300000002</v>
      </c>
      <c r="AV15" s="32"/>
      <c r="AW15" s="33"/>
      <c r="AX15" s="86"/>
      <c r="AY15" s="43"/>
      <c r="AZ15" s="56"/>
      <c r="BA15" s="87"/>
      <c r="BB15" s="42"/>
      <c r="BC15" s="87"/>
      <c r="BD15" s="32"/>
      <c r="BE15" s="33"/>
      <c r="BF15" s="33"/>
      <c r="BG15" s="43"/>
      <c r="BH15" s="56"/>
      <c r="BI15" s="87"/>
      <c r="BJ15" s="87"/>
      <c r="BK15" s="87"/>
      <c r="BL15" s="87"/>
      <c r="BM15" s="87"/>
      <c r="BN15" s="86"/>
      <c r="BO15" s="43"/>
      <c r="BP15" s="56"/>
      <c r="BQ15" s="33"/>
      <c r="BR15" s="87"/>
      <c r="BS15" s="33"/>
      <c r="BT15" s="87"/>
      <c r="BU15" s="87"/>
      <c r="BV15" s="86"/>
      <c r="BW15" s="43"/>
      <c r="BX15" s="56"/>
      <c r="BY15" s="86"/>
    </row>
    <row r="16" spans="1:77" ht="18" customHeight="1" x14ac:dyDescent="0.3">
      <c r="A16" s="130" t="s">
        <v>99</v>
      </c>
      <c r="B16" s="55">
        <v>93940</v>
      </c>
      <c r="C16" s="59">
        <v>99838</v>
      </c>
      <c r="D16" s="55">
        <v>104683</v>
      </c>
      <c r="E16" s="53">
        <v>24262</v>
      </c>
      <c r="F16" s="56">
        <v>23678</v>
      </c>
      <c r="G16" s="56">
        <v>47940</v>
      </c>
      <c r="H16" s="56">
        <v>24782</v>
      </c>
      <c r="I16" s="56">
        <v>26597</v>
      </c>
      <c r="J16" s="54">
        <v>51379</v>
      </c>
      <c r="K16" s="55">
        <v>99319</v>
      </c>
      <c r="L16" s="57">
        <v>24715</v>
      </c>
      <c r="M16" s="56">
        <v>26641</v>
      </c>
      <c r="N16" s="358">
        <v>51356</v>
      </c>
      <c r="O16" s="56">
        <v>27264</v>
      </c>
      <c r="P16" s="56">
        <v>28391</v>
      </c>
      <c r="Q16" s="54">
        <v>55655</v>
      </c>
      <c r="R16" s="58">
        <v>107011</v>
      </c>
      <c r="S16" s="60">
        <v>27118</v>
      </c>
      <c r="T16" s="54">
        <v>27622</v>
      </c>
      <c r="U16" s="56">
        <v>54740</v>
      </c>
      <c r="V16" s="358">
        <v>28961</v>
      </c>
      <c r="W16" s="59">
        <v>83701</v>
      </c>
      <c r="X16" s="56">
        <v>28987</v>
      </c>
      <c r="Y16" s="54">
        <v>57948</v>
      </c>
      <c r="Z16" s="58">
        <v>112688</v>
      </c>
      <c r="AA16" s="57">
        <v>27863</v>
      </c>
      <c r="AB16" s="358">
        <v>27248</v>
      </c>
      <c r="AC16" s="54">
        <v>55111</v>
      </c>
      <c r="AD16" s="358">
        <v>27808</v>
      </c>
      <c r="AE16" s="59">
        <v>82919</v>
      </c>
      <c r="AF16" s="56">
        <v>27665</v>
      </c>
      <c r="AG16" s="54">
        <v>55473</v>
      </c>
      <c r="AH16" s="58">
        <v>110584</v>
      </c>
      <c r="AI16" s="60">
        <v>24382</v>
      </c>
      <c r="AJ16" s="358">
        <v>25915</v>
      </c>
      <c r="AK16" s="54">
        <v>50297</v>
      </c>
      <c r="AL16" s="358">
        <v>26784</v>
      </c>
      <c r="AM16" s="53">
        <v>77081</v>
      </c>
      <c r="AN16" s="53">
        <v>29369</v>
      </c>
      <c r="AO16" s="54">
        <v>56153</v>
      </c>
      <c r="AP16" s="58">
        <v>106450</v>
      </c>
      <c r="AQ16" s="57">
        <v>26897</v>
      </c>
      <c r="AR16" s="359">
        <v>28474</v>
      </c>
      <c r="AS16" s="56">
        <v>55371</v>
      </c>
      <c r="AT16" s="359">
        <v>28691</v>
      </c>
      <c r="AU16" s="56">
        <v>84062</v>
      </c>
      <c r="AV16" s="53">
        <v>30747</v>
      </c>
      <c r="AW16" s="54">
        <v>59438</v>
      </c>
      <c r="AX16" s="58">
        <v>114809</v>
      </c>
      <c r="AY16" s="60">
        <v>30710</v>
      </c>
      <c r="AZ16" s="358">
        <v>32621</v>
      </c>
      <c r="BA16" s="56">
        <v>63331</v>
      </c>
      <c r="BB16" s="359">
        <v>33923</v>
      </c>
      <c r="BC16" s="56">
        <v>97253</v>
      </c>
      <c r="BD16" s="53">
        <v>35486</v>
      </c>
      <c r="BE16" s="54">
        <v>69409</v>
      </c>
      <c r="BF16" s="54">
        <v>132739</v>
      </c>
      <c r="BG16" s="60">
        <v>35296</v>
      </c>
      <c r="BH16" s="358">
        <v>36596</v>
      </c>
      <c r="BI16" s="56">
        <v>71892</v>
      </c>
      <c r="BJ16" s="56">
        <v>36649</v>
      </c>
      <c r="BK16" s="56">
        <v>108541</v>
      </c>
      <c r="BL16" s="56">
        <v>39547</v>
      </c>
      <c r="BM16" s="56">
        <v>76196</v>
      </c>
      <c r="BN16" s="58">
        <v>148088</v>
      </c>
      <c r="BO16" s="60">
        <v>39120</v>
      </c>
      <c r="BP16" s="358">
        <v>39590</v>
      </c>
      <c r="BQ16" s="54">
        <v>78710</v>
      </c>
      <c r="BR16" s="56">
        <v>40777</v>
      </c>
      <c r="BS16" s="54">
        <v>119487</v>
      </c>
      <c r="BT16" s="56">
        <v>43235</v>
      </c>
      <c r="BU16" s="56">
        <v>84012</v>
      </c>
      <c r="BV16" s="58">
        <v>162722</v>
      </c>
      <c r="BW16" s="60">
        <v>41069</v>
      </c>
      <c r="BX16" s="358">
        <v>43174</v>
      </c>
      <c r="BY16" s="58">
        <v>84243</v>
      </c>
    </row>
    <row r="17" spans="1:77" ht="18" customHeight="1" x14ac:dyDescent="0.3">
      <c r="A17" s="360" t="s">
        <v>100</v>
      </c>
      <c r="B17" s="361"/>
      <c r="C17" s="362"/>
      <c r="D17" s="361"/>
      <c r="E17" s="363"/>
      <c r="F17" s="364"/>
      <c r="G17" s="364"/>
      <c r="H17" s="364"/>
      <c r="I17" s="364"/>
      <c r="J17" s="365"/>
      <c r="K17" s="361"/>
      <c r="L17" s="366"/>
      <c r="M17" s="364"/>
      <c r="N17" s="56"/>
      <c r="O17" s="364"/>
      <c r="P17" s="364"/>
      <c r="Q17" s="365"/>
      <c r="R17" s="367"/>
      <c r="S17" s="368"/>
      <c r="T17" s="365"/>
      <c r="U17" s="364"/>
      <c r="V17" s="56"/>
      <c r="W17" s="59"/>
      <c r="X17" s="364"/>
      <c r="Y17" s="365"/>
      <c r="Z17" s="367"/>
      <c r="AA17" s="366"/>
      <c r="AB17" s="56"/>
      <c r="AC17" s="365"/>
      <c r="AD17" s="56"/>
      <c r="AE17" s="59"/>
      <c r="AF17" s="364"/>
      <c r="AG17" s="365"/>
      <c r="AH17" s="367"/>
      <c r="AI17" s="368"/>
      <c r="AJ17" s="364"/>
      <c r="AK17" s="365"/>
      <c r="AL17" s="56"/>
      <c r="AM17" s="53"/>
      <c r="AN17" s="363"/>
      <c r="AO17" s="365"/>
      <c r="AP17" s="367"/>
      <c r="AQ17" s="366"/>
      <c r="AR17" s="363"/>
      <c r="AS17" s="364"/>
      <c r="AT17" s="53"/>
      <c r="AU17" s="56"/>
      <c r="AV17" s="363"/>
      <c r="AW17" s="365"/>
      <c r="AX17" s="367"/>
      <c r="AY17" s="368"/>
      <c r="AZ17" s="364"/>
      <c r="BA17" s="364"/>
      <c r="BB17" s="53"/>
      <c r="BC17" s="364"/>
      <c r="BD17" s="363"/>
      <c r="BE17" s="365"/>
      <c r="BF17" s="365"/>
      <c r="BG17" s="368"/>
      <c r="BH17" s="364"/>
      <c r="BI17" s="364"/>
      <c r="BJ17" s="364"/>
      <c r="BK17" s="364"/>
      <c r="BL17" s="364"/>
      <c r="BM17" s="364"/>
      <c r="BN17" s="367"/>
      <c r="BO17" s="368"/>
      <c r="BP17" s="364"/>
      <c r="BQ17" s="365"/>
      <c r="BR17" s="364"/>
      <c r="BS17" s="365"/>
      <c r="BT17" s="364"/>
      <c r="BU17" s="364"/>
      <c r="BV17" s="367"/>
      <c r="BW17" s="368"/>
      <c r="BX17" s="364"/>
      <c r="BY17" s="367"/>
    </row>
    <row r="18" spans="1:77" s="372" customFormat="1" ht="18" customHeight="1" thickBot="1" x14ac:dyDescent="0.35">
      <c r="A18" s="369" t="s">
        <v>101</v>
      </c>
      <c r="B18" s="79">
        <v>0.3054641468204935</v>
      </c>
      <c r="C18" s="83">
        <v>0.31724615668155909</v>
      </c>
      <c r="D18" s="79">
        <v>0.30587956848490516</v>
      </c>
      <c r="E18" s="77">
        <v>0.34797699467894383</v>
      </c>
      <c r="F18" s="80">
        <v>0.27845659920266247</v>
      </c>
      <c r="G18" s="80">
        <v>0.75870036558152787</v>
      </c>
      <c r="H18" s="80">
        <v>0.30385737757178938</v>
      </c>
      <c r="I18" s="80">
        <v>0.25052512598313947</v>
      </c>
      <c r="J18" s="78">
        <v>0.27369581777406071</v>
      </c>
      <c r="K18" s="79">
        <v>0.29000026278983532</v>
      </c>
      <c r="L18" s="81">
        <v>0.32604250491405351</v>
      </c>
      <c r="M18" s="80">
        <v>0.27675223086751921</v>
      </c>
      <c r="N18" s="80">
        <v>0.2984668673648484</v>
      </c>
      <c r="O18" s="80">
        <v>0.29874754824076</v>
      </c>
      <c r="P18" s="80">
        <v>0.25079724035582096</v>
      </c>
      <c r="Q18" s="80">
        <v>0.2721995070036779</v>
      </c>
      <c r="R18" s="82">
        <v>0.28420311794544922</v>
      </c>
      <c r="S18" s="85">
        <v>0.31659564532134726</v>
      </c>
      <c r="T18" s="78">
        <v>0.28417987839381065</v>
      </c>
      <c r="U18" s="80">
        <v>0.29936452032769312</v>
      </c>
      <c r="V18" s="80">
        <v>0.30369212913481619</v>
      </c>
      <c r="W18" s="83">
        <v>0.30084788508997951</v>
      </c>
      <c r="X18" s="80">
        <v>0.25653075213038434</v>
      </c>
      <c r="Y18" s="80">
        <v>0.27811613609203345</v>
      </c>
      <c r="Z18" s="82">
        <v>0.28804768757684435</v>
      </c>
      <c r="AA18" s="81">
        <v>0.34493729650766924</v>
      </c>
      <c r="AB18" s="80">
        <v>0.25778130971977825</v>
      </c>
      <c r="AC18" s="78">
        <v>0.29553461783900598</v>
      </c>
      <c r="AD18" s="80">
        <v>0.30022780518877601</v>
      </c>
      <c r="AE18" s="83">
        <v>0.29709210252882456</v>
      </c>
      <c r="AF18" s="80">
        <v>0.26015365663290735</v>
      </c>
      <c r="AG18" s="80">
        <v>0.27880923182083189</v>
      </c>
      <c r="AH18" s="82">
        <v>0.28690104632851032</v>
      </c>
      <c r="AI18" s="85">
        <v>0.30410217394015743</v>
      </c>
      <c r="AJ18" s="80">
        <v>0.26285893963829637</v>
      </c>
      <c r="AK18" s="78">
        <v>0.28135663381179865</v>
      </c>
      <c r="AL18" s="80">
        <v>0.27530913688365349</v>
      </c>
      <c r="AM18" s="77">
        <v>0.27922536614345794</v>
      </c>
      <c r="AN18" s="77">
        <v>0.25006385913526219</v>
      </c>
      <c r="AO18" s="80">
        <v>0.26150149255121474</v>
      </c>
      <c r="AP18" s="82">
        <v>0.27052165316811477</v>
      </c>
      <c r="AQ18" s="81">
        <v>0.28523404526076906</v>
      </c>
      <c r="AR18" s="77">
        <v>0.26421081933747798</v>
      </c>
      <c r="AS18" s="80">
        <v>0.27402161648553952</v>
      </c>
      <c r="AT18" s="77">
        <v>0.27643051902380744</v>
      </c>
      <c r="AU18" s="80">
        <v>0.27483905982822149</v>
      </c>
      <c r="AV18" s="77">
        <v>0.25137349161189049</v>
      </c>
      <c r="AW18" s="80">
        <v>0.26287554122605666</v>
      </c>
      <c r="AX18" s="82">
        <v>0.26813569218193495</v>
      </c>
      <c r="AY18" s="85">
        <v>0.31133730066200993</v>
      </c>
      <c r="AZ18" s="80">
        <v>0.2646648384636604</v>
      </c>
      <c r="BA18" s="80">
        <v>0.28541233837930896</v>
      </c>
      <c r="BB18" s="77">
        <v>0.28851240442596043</v>
      </c>
      <c r="BC18" s="80">
        <v>0.28648312673799314</v>
      </c>
      <c r="BD18" s="77">
        <v>0.24855709963016923</v>
      </c>
      <c r="BE18" s="80">
        <v>0.26660188133529483</v>
      </c>
      <c r="BF18" s="78">
        <v>0.2752550597213006</v>
      </c>
      <c r="BG18" s="85">
        <v>0.32322344322344321</v>
      </c>
      <c r="BH18" s="80">
        <v>0.2808293813404546</v>
      </c>
      <c r="BI18" s="80">
        <v>0.30015781958465892</v>
      </c>
      <c r="BJ18" s="80">
        <v>0.29061367547121936</v>
      </c>
      <c r="BK18" s="80">
        <v>0.29686589738610536</v>
      </c>
      <c r="BL18" s="80">
        <v>0.27036616714066941</v>
      </c>
      <c r="BM18" s="80">
        <v>0.27974051053487581</v>
      </c>
      <c r="BN18" s="82">
        <v>0.2892937028101466</v>
      </c>
      <c r="BO18" s="85">
        <v>0.33453338920291775</v>
      </c>
      <c r="BP18" s="80">
        <v>0.2947680349045857</v>
      </c>
      <c r="BQ18" s="78">
        <v>0.31327612558109913</v>
      </c>
      <c r="BR18" s="80">
        <v>0.30648107088365939</v>
      </c>
      <c r="BS18" s="78">
        <v>0.3109243916147969</v>
      </c>
      <c r="BT18" s="80">
        <v>0.27938430123230223</v>
      </c>
      <c r="BU18" s="80">
        <v>0.29191104933981932</v>
      </c>
      <c r="BV18" s="82">
        <v>0.30186978129921882</v>
      </c>
      <c r="BW18" s="85">
        <v>0.34695153373714843</v>
      </c>
      <c r="BX18" s="80">
        <v>0.31292083118916292</v>
      </c>
      <c r="BY18" s="82">
        <v>0.32863518268563091</v>
      </c>
    </row>
    <row r="19" spans="1:77" s="372" customFormat="1" ht="18" customHeight="1" x14ac:dyDescent="0.3">
      <c r="A19" s="31" t="s">
        <v>102</v>
      </c>
      <c r="B19" s="34"/>
      <c r="C19" s="110"/>
      <c r="D19" s="34"/>
      <c r="E19" s="32"/>
      <c r="F19" s="35">
        <v>15246</v>
      </c>
      <c r="G19" s="35"/>
      <c r="H19" s="35">
        <v>21945</v>
      </c>
      <c r="I19" s="35"/>
      <c r="J19" s="33"/>
      <c r="K19" s="37"/>
      <c r="L19" s="38"/>
      <c r="M19" s="35">
        <v>15748</v>
      </c>
      <c r="N19" s="35"/>
      <c r="O19" s="35">
        <v>25437</v>
      </c>
      <c r="P19" s="87"/>
      <c r="Q19" s="33"/>
      <c r="R19" s="86"/>
      <c r="S19" s="43"/>
      <c r="T19" s="33"/>
      <c r="U19" s="35"/>
      <c r="V19" s="35"/>
      <c r="W19" s="41">
        <v>278218.24300000002</v>
      </c>
      <c r="X19" s="87"/>
      <c r="Y19" s="33"/>
      <c r="Z19" s="86"/>
      <c r="AA19" s="40"/>
      <c r="AB19" s="87"/>
      <c r="AC19" s="33"/>
      <c r="AD19" s="35"/>
      <c r="AE19" s="41">
        <v>278218.24300000002</v>
      </c>
      <c r="AF19" s="87"/>
      <c r="AG19" s="33"/>
      <c r="AH19" s="86"/>
      <c r="AI19" s="43"/>
      <c r="AJ19" s="87"/>
      <c r="AK19" s="33"/>
      <c r="AL19" s="35"/>
      <c r="AM19" s="42">
        <v>278218.24300000002</v>
      </c>
      <c r="AN19" s="32"/>
      <c r="AO19" s="33"/>
      <c r="AP19" s="86"/>
      <c r="AQ19" s="40"/>
      <c r="AR19" s="32"/>
      <c r="AS19" s="87"/>
      <c r="AT19" s="42"/>
      <c r="AU19" s="35">
        <v>278218.24300000002</v>
      </c>
      <c r="AV19" s="32"/>
      <c r="AW19" s="33"/>
      <c r="AX19" s="86"/>
      <c r="AY19" s="43"/>
      <c r="AZ19" s="87"/>
      <c r="BA19" s="87"/>
      <c r="BB19" s="42"/>
      <c r="BC19" s="87"/>
      <c r="BD19" s="32"/>
      <c r="BE19" s="33"/>
      <c r="BF19" s="33"/>
      <c r="BG19" s="43"/>
      <c r="BH19" s="87"/>
      <c r="BI19" s="87"/>
      <c r="BJ19" s="87"/>
      <c r="BK19" s="87"/>
      <c r="BL19" s="87"/>
      <c r="BM19" s="87"/>
      <c r="BN19" s="86"/>
      <c r="BO19" s="43"/>
      <c r="BP19" s="87"/>
      <c r="BQ19" s="33"/>
      <c r="BR19" s="87"/>
      <c r="BS19" s="33"/>
      <c r="BT19" s="87"/>
      <c r="BU19" s="87"/>
      <c r="BV19" s="86"/>
      <c r="BW19" s="43"/>
      <c r="BX19" s="87"/>
      <c r="BY19" s="86"/>
    </row>
    <row r="20" spans="1:77" s="372" customFormat="1" ht="18" customHeight="1" x14ac:dyDescent="0.3">
      <c r="A20" s="130" t="s">
        <v>103</v>
      </c>
      <c r="B20" s="55">
        <v>24018</v>
      </c>
      <c r="C20" s="59">
        <v>27189</v>
      </c>
      <c r="D20" s="55">
        <v>35701</v>
      </c>
      <c r="E20" s="53">
        <v>4508</v>
      </c>
      <c r="F20" s="56">
        <v>10738</v>
      </c>
      <c r="G20" s="56">
        <v>15246</v>
      </c>
      <c r="H20" s="56">
        <v>6699</v>
      </c>
      <c r="I20" s="56">
        <v>15144</v>
      </c>
      <c r="J20" s="54">
        <v>21843</v>
      </c>
      <c r="K20" s="55">
        <v>37089</v>
      </c>
      <c r="L20" s="57">
        <v>3884</v>
      </c>
      <c r="M20" s="56">
        <v>11864</v>
      </c>
      <c r="N20" s="56">
        <v>15748</v>
      </c>
      <c r="O20" s="56">
        <v>9689</v>
      </c>
      <c r="P20" s="56">
        <v>17384</v>
      </c>
      <c r="Q20" s="54">
        <v>27074</v>
      </c>
      <c r="R20" s="58">
        <v>42822</v>
      </c>
      <c r="S20" s="60">
        <v>5739</v>
      </c>
      <c r="T20" s="54">
        <v>11699</v>
      </c>
      <c r="U20" s="56">
        <v>17438</v>
      </c>
      <c r="V20" s="56">
        <v>10130</v>
      </c>
      <c r="W20" s="59">
        <v>27568</v>
      </c>
      <c r="X20" s="56">
        <v>16912</v>
      </c>
      <c r="Y20" s="54">
        <v>27042</v>
      </c>
      <c r="Z20" s="58">
        <v>44480</v>
      </c>
      <c r="AA20" s="57">
        <v>4464</v>
      </c>
      <c r="AB20" s="358">
        <v>13405</v>
      </c>
      <c r="AC20" s="54">
        <v>17869</v>
      </c>
      <c r="AD20" s="56">
        <v>10088</v>
      </c>
      <c r="AE20" s="59">
        <v>27957</v>
      </c>
      <c r="AF20" s="56">
        <v>13888</v>
      </c>
      <c r="AG20" s="54">
        <v>23976</v>
      </c>
      <c r="AH20" s="58">
        <v>41845</v>
      </c>
      <c r="AI20" s="373">
        <v>6085</v>
      </c>
      <c r="AJ20" s="358">
        <v>13554</v>
      </c>
      <c r="AK20" s="374">
        <v>19639</v>
      </c>
      <c r="AL20" s="358">
        <v>13079</v>
      </c>
      <c r="AM20" s="53">
        <v>32718</v>
      </c>
      <c r="AN20" s="53">
        <v>17024</v>
      </c>
      <c r="AO20" s="54">
        <v>30103</v>
      </c>
      <c r="AP20" s="58">
        <v>49742</v>
      </c>
      <c r="AQ20" s="375">
        <v>12418</v>
      </c>
      <c r="AR20" s="359">
        <v>16419</v>
      </c>
      <c r="AS20" s="358">
        <v>28837</v>
      </c>
      <c r="AT20" s="359">
        <v>16620</v>
      </c>
      <c r="AU20" s="56">
        <v>45457</v>
      </c>
      <c r="AV20" s="53">
        <v>18349</v>
      </c>
      <c r="AW20" s="54">
        <v>34969</v>
      </c>
      <c r="AX20" s="58">
        <v>63806</v>
      </c>
      <c r="AY20" s="373">
        <v>9449</v>
      </c>
      <c r="AZ20" s="358">
        <v>19463</v>
      </c>
      <c r="BA20" s="358">
        <v>28912</v>
      </c>
      <c r="BB20" s="359">
        <v>16868</v>
      </c>
      <c r="BC20" s="358">
        <v>45780</v>
      </c>
      <c r="BD20" s="53">
        <v>22439</v>
      </c>
      <c r="BE20" s="54">
        <v>39307</v>
      </c>
      <c r="BF20" s="54">
        <v>68219</v>
      </c>
      <c r="BG20" s="373">
        <v>13249</v>
      </c>
      <c r="BH20" s="358">
        <v>19256</v>
      </c>
      <c r="BI20" s="358">
        <v>32505</v>
      </c>
      <c r="BJ20" s="358">
        <v>18242</v>
      </c>
      <c r="BK20" s="358">
        <v>50748</v>
      </c>
      <c r="BL20" s="358">
        <v>22006</v>
      </c>
      <c r="BM20" s="358">
        <v>40248</v>
      </c>
      <c r="BN20" s="500">
        <v>72754</v>
      </c>
      <c r="BO20" s="373">
        <v>10962</v>
      </c>
      <c r="BP20" s="358">
        <v>19260</v>
      </c>
      <c r="BQ20" s="374">
        <v>30222</v>
      </c>
      <c r="BR20" s="358">
        <v>16824</v>
      </c>
      <c r="BS20" s="374">
        <v>47045</v>
      </c>
      <c r="BT20" s="358">
        <v>24676</v>
      </c>
      <c r="BU20" s="358">
        <v>41500</v>
      </c>
      <c r="BV20" s="500">
        <v>71721</v>
      </c>
      <c r="BW20" s="373">
        <v>12184</v>
      </c>
      <c r="BX20" s="358">
        <v>19396</v>
      </c>
      <c r="BY20" s="500">
        <v>31580</v>
      </c>
    </row>
    <row r="21" spans="1:77" s="372" customFormat="1" ht="18" customHeight="1" x14ac:dyDescent="0.3">
      <c r="A21" s="360" t="s">
        <v>104</v>
      </c>
      <c r="B21" s="361"/>
      <c r="C21" s="362"/>
      <c r="D21" s="361"/>
      <c r="E21" s="363"/>
      <c r="F21" s="364"/>
      <c r="G21" s="364"/>
      <c r="H21" s="364"/>
      <c r="I21" s="364"/>
      <c r="J21" s="365"/>
      <c r="K21" s="361"/>
      <c r="L21" s="366"/>
      <c r="M21" s="364"/>
      <c r="N21" s="364"/>
      <c r="O21" s="364"/>
      <c r="P21" s="364"/>
      <c r="Q21" s="365"/>
      <c r="R21" s="367"/>
      <c r="S21" s="368"/>
      <c r="T21" s="365"/>
      <c r="U21" s="364"/>
      <c r="V21" s="364"/>
      <c r="W21" s="362"/>
      <c r="X21" s="364"/>
      <c r="Y21" s="365"/>
      <c r="Z21" s="367"/>
      <c r="AA21" s="366"/>
      <c r="AB21" s="56"/>
      <c r="AC21" s="365"/>
      <c r="AD21" s="364"/>
      <c r="AE21" s="362"/>
      <c r="AF21" s="364"/>
      <c r="AG21" s="365"/>
      <c r="AH21" s="367"/>
      <c r="AI21" s="60"/>
      <c r="AJ21" s="56"/>
      <c r="AK21" s="54"/>
      <c r="AL21" s="56"/>
      <c r="AM21" s="363"/>
      <c r="AN21" s="363"/>
      <c r="AO21" s="365"/>
      <c r="AP21" s="367"/>
      <c r="AQ21" s="57"/>
      <c r="AR21" s="53"/>
      <c r="AS21" s="56"/>
      <c r="AT21" s="53"/>
      <c r="AU21" s="56"/>
      <c r="AV21" s="363"/>
      <c r="AW21" s="365"/>
      <c r="AX21" s="367"/>
      <c r="AY21" s="60"/>
      <c r="AZ21" s="56"/>
      <c r="BA21" s="56"/>
      <c r="BB21" s="53"/>
      <c r="BC21" s="56"/>
      <c r="BD21" s="363"/>
      <c r="BE21" s="365"/>
      <c r="BF21" s="365"/>
      <c r="BG21" s="60"/>
      <c r="BH21" s="56"/>
      <c r="BI21" s="56"/>
      <c r="BJ21" s="56"/>
      <c r="BK21" s="56"/>
      <c r="BL21" s="56"/>
      <c r="BM21" s="56"/>
      <c r="BN21" s="58"/>
      <c r="BO21" s="60"/>
      <c r="BP21" s="56"/>
      <c r="BQ21" s="54"/>
      <c r="BR21" s="56"/>
      <c r="BS21" s="54"/>
      <c r="BT21" s="56"/>
      <c r="BU21" s="56"/>
      <c r="BV21" s="58"/>
      <c r="BW21" s="60"/>
      <c r="BX21" s="56"/>
      <c r="BY21" s="58"/>
    </row>
    <row r="22" spans="1:77" s="372" customFormat="1" ht="18" customHeight="1" thickBot="1" x14ac:dyDescent="0.35">
      <c r="A22" s="76" t="s">
        <v>105</v>
      </c>
      <c r="B22" s="79">
        <v>7.8099189677822145E-2</v>
      </c>
      <c r="C22" s="83">
        <v>8.6396019091076637E-2</v>
      </c>
      <c r="D22" s="79">
        <v>0.10431690412463913</v>
      </c>
      <c r="E22" s="77">
        <v>6.4655852444673922E-2</v>
      </c>
      <c r="F22" s="80">
        <v>0.12628038526219232</v>
      </c>
      <c r="G22" s="80">
        <v>0.31802252816020027</v>
      </c>
      <c r="H22" s="80">
        <v>8.2137865077613476E-2</v>
      </c>
      <c r="I22" s="80">
        <v>0.14264588141101117</v>
      </c>
      <c r="J22" s="78">
        <v>0.11635761201344534</v>
      </c>
      <c r="K22" s="79">
        <v>0.10829569112266738</v>
      </c>
      <c r="L22" s="81">
        <v>5.1238077648641876E-2</v>
      </c>
      <c r="M22" s="80">
        <v>0.1232456914910194</v>
      </c>
      <c r="N22" s="80">
        <v>9.1523020236420907E-2</v>
      </c>
      <c r="O22" s="80">
        <v>0.10616802358071904</v>
      </c>
      <c r="P22" s="80">
        <v>0.15356483485419997</v>
      </c>
      <c r="Q22" s="80">
        <v>0.13241450817747868</v>
      </c>
      <c r="R22" s="82">
        <v>0.11372798980160943</v>
      </c>
      <c r="S22" s="85">
        <v>6.7001342595295083E-2</v>
      </c>
      <c r="T22" s="78">
        <v>0.120361320589718</v>
      </c>
      <c r="U22" s="80">
        <v>9.5365701597996219E-2</v>
      </c>
      <c r="V22" s="80">
        <v>0.10622560072122628</v>
      </c>
      <c r="W22" s="83">
        <v>9.9088124857434304E-2</v>
      </c>
      <c r="X22" s="83">
        <v>0.14967281181019754</v>
      </c>
      <c r="Y22" s="80">
        <v>0.12978737179579475</v>
      </c>
      <c r="Z22" s="82">
        <v>0.11369859130448119</v>
      </c>
      <c r="AA22" s="81">
        <v>5.526325562969657E-2</v>
      </c>
      <c r="AB22" s="81">
        <v>0.1268187924542582</v>
      </c>
      <c r="AC22" s="78">
        <v>9.5823122174614833E-2</v>
      </c>
      <c r="AD22" s="80">
        <v>0.10891463243470845</v>
      </c>
      <c r="AE22" s="83">
        <v>0.1001676806328869</v>
      </c>
      <c r="AF22" s="83">
        <v>0.1305987342605392</v>
      </c>
      <c r="AG22" s="80">
        <v>0.12050421181721316</v>
      </c>
      <c r="AH22" s="82">
        <v>0.10856339329031789</v>
      </c>
      <c r="AI22" s="85">
        <v>7.5894583234593457E-2</v>
      </c>
      <c r="AJ22" s="80">
        <v>0.1374798405501628</v>
      </c>
      <c r="AK22" s="78">
        <v>0.10985869796269984</v>
      </c>
      <c r="AL22" s="80">
        <v>0.13443728350139278</v>
      </c>
      <c r="AM22" s="77">
        <v>0.11852071884746769</v>
      </c>
      <c r="AN22" s="83">
        <v>0.1449517224937418</v>
      </c>
      <c r="AO22" s="80">
        <v>0.14018804748222211</v>
      </c>
      <c r="AP22" s="82">
        <v>0.12640946990970753</v>
      </c>
      <c r="AQ22" s="81">
        <v>0.13168890114318438</v>
      </c>
      <c r="AR22" s="77">
        <v>0.15235223160434258</v>
      </c>
      <c r="AS22" s="80">
        <v>0.14270938495951857</v>
      </c>
      <c r="AT22" s="77">
        <v>0.16012949099632917</v>
      </c>
      <c r="AU22" s="80">
        <v>0.14862076970107141</v>
      </c>
      <c r="AV22" s="83">
        <v>0.15001308087249421</v>
      </c>
      <c r="AW22" s="80">
        <v>0.15465686599707218</v>
      </c>
      <c r="AX22" s="82">
        <v>0.14901850878729492</v>
      </c>
      <c r="AY22" s="85">
        <v>9.5793752978030999E-2</v>
      </c>
      <c r="AZ22" s="80">
        <v>0.15790968244438314</v>
      </c>
      <c r="BA22" s="80">
        <v>0.13029703505743759</v>
      </c>
      <c r="BB22" s="77">
        <v>0.14346099218397843</v>
      </c>
      <c r="BC22" s="80">
        <v>0.13485648300890796</v>
      </c>
      <c r="BD22" s="83">
        <v>0.1571710747506444</v>
      </c>
      <c r="BE22" s="80">
        <v>0.15097926997430353</v>
      </c>
      <c r="BF22" s="78">
        <v>0.14146275713337758</v>
      </c>
      <c r="BG22" s="85">
        <v>0.12132783882783883</v>
      </c>
      <c r="BH22" s="80">
        <v>0.14776616480193994</v>
      </c>
      <c r="BI22" s="80">
        <v>0.13571231744282172</v>
      </c>
      <c r="BJ22" s="80">
        <v>0.14465264176228501</v>
      </c>
      <c r="BK22" s="80">
        <v>0.13879870795874438</v>
      </c>
      <c r="BL22" s="80">
        <v>0.15044574491358564</v>
      </c>
      <c r="BM22" s="80">
        <v>0.14776361053083731</v>
      </c>
      <c r="BN22" s="82">
        <v>0.14212680334834293</v>
      </c>
      <c r="BO22" s="85">
        <v>9.3741181299651949E-2</v>
      </c>
      <c r="BP22" s="80">
        <v>0.14340066562925791</v>
      </c>
      <c r="BQ22" s="78">
        <v>0.12028752467681335</v>
      </c>
      <c r="BR22" s="80">
        <v>0.12644965388691384</v>
      </c>
      <c r="BS22" s="78">
        <v>0.122418656452318</v>
      </c>
      <c r="BT22" s="80">
        <v>0.15945615860317541</v>
      </c>
      <c r="BU22" s="80">
        <v>0.14419735927727589</v>
      </c>
      <c r="BV22" s="82">
        <v>0.13305147788597282</v>
      </c>
      <c r="BW22" s="85">
        <v>0.10293061645166468</v>
      </c>
      <c r="BX22" s="80">
        <v>0.14058026686767508</v>
      </c>
      <c r="BY22" s="82">
        <v>0.12319479445428373</v>
      </c>
    </row>
    <row r="23" spans="1:77" ht="18" customHeight="1" x14ac:dyDescent="0.3">
      <c r="A23" s="31" t="s">
        <v>106</v>
      </c>
      <c r="B23" s="34"/>
      <c r="C23" s="110"/>
      <c r="D23" s="34"/>
      <c r="E23" s="32"/>
      <c r="F23" s="35">
        <v>14586</v>
      </c>
      <c r="G23" s="35"/>
      <c r="H23" s="35">
        <v>22578</v>
      </c>
      <c r="I23" s="35"/>
      <c r="J23" s="33"/>
      <c r="K23" s="37"/>
      <c r="L23" s="38"/>
      <c r="M23" s="35">
        <v>15617</v>
      </c>
      <c r="N23" s="35"/>
      <c r="O23" s="35">
        <v>25660</v>
      </c>
      <c r="P23" s="87"/>
      <c r="Q23" s="33"/>
      <c r="R23" s="86"/>
      <c r="S23" s="43"/>
      <c r="T23" s="33"/>
      <c r="U23" s="35"/>
      <c r="V23" s="35"/>
      <c r="W23" s="41">
        <v>278218.24300000002</v>
      </c>
      <c r="X23" s="87"/>
      <c r="Y23" s="33"/>
      <c r="Z23" s="86"/>
      <c r="AA23" s="40"/>
      <c r="AB23" s="56"/>
      <c r="AC23" s="33"/>
      <c r="AD23" s="35"/>
      <c r="AE23" s="41">
        <v>278218.24300000002</v>
      </c>
      <c r="AF23" s="87"/>
      <c r="AG23" s="33"/>
      <c r="AH23" s="86"/>
      <c r="AI23" s="43"/>
      <c r="AJ23" s="56"/>
      <c r="AK23" s="33"/>
      <c r="AL23" s="35"/>
      <c r="AM23" s="42">
        <v>278218.24300000002</v>
      </c>
      <c r="AN23" s="32"/>
      <c r="AO23" s="33"/>
      <c r="AP23" s="86"/>
      <c r="AQ23" s="40"/>
      <c r="AR23" s="53"/>
      <c r="AS23" s="87"/>
      <c r="AT23" s="42"/>
      <c r="AU23" s="35">
        <v>278218.24300000002</v>
      </c>
      <c r="AV23" s="32"/>
      <c r="AW23" s="33"/>
      <c r="AX23" s="86"/>
      <c r="AY23" s="43"/>
      <c r="AZ23" s="56"/>
      <c r="BA23" s="87"/>
      <c r="BB23" s="42"/>
      <c r="BC23" s="87"/>
      <c r="BD23" s="32"/>
      <c r="BE23" s="33"/>
      <c r="BF23" s="33"/>
      <c r="BG23" s="43"/>
      <c r="BH23" s="56"/>
      <c r="BI23" s="87"/>
      <c r="BJ23" s="87"/>
      <c r="BK23" s="87"/>
      <c r="BL23" s="87"/>
      <c r="BM23" s="87"/>
      <c r="BN23" s="86"/>
      <c r="BO23" s="43"/>
      <c r="BP23" s="56"/>
      <c r="BQ23" s="33"/>
      <c r="BR23" s="87"/>
      <c r="BS23" s="33"/>
      <c r="BT23" s="87"/>
      <c r="BU23" s="87"/>
      <c r="BV23" s="86"/>
      <c r="BW23" s="43"/>
      <c r="BX23" s="56"/>
      <c r="BY23" s="86"/>
    </row>
    <row r="24" spans="1:77" ht="18" customHeight="1" thickBot="1" x14ac:dyDescent="0.35">
      <c r="A24" s="76" t="s">
        <v>107</v>
      </c>
      <c r="B24" s="91">
        <v>24804</v>
      </c>
      <c r="C24" s="95">
        <v>28377</v>
      </c>
      <c r="D24" s="91">
        <v>34840</v>
      </c>
      <c r="E24" s="89">
        <v>4155</v>
      </c>
      <c r="F24" s="92">
        <v>10431</v>
      </c>
      <c r="G24" s="92">
        <v>14586</v>
      </c>
      <c r="H24" s="92">
        <v>7992</v>
      </c>
      <c r="I24" s="92">
        <v>14461</v>
      </c>
      <c r="J24" s="90">
        <v>22453</v>
      </c>
      <c r="K24" s="91">
        <v>37039</v>
      </c>
      <c r="L24" s="93">
        <v>3593</v>
      </c>
      <c r="M24" s="92">
        <v>11950</v>
      </c>
      <c r="N24" s="92">
        <v>15543</v>
      </c>
      <c r="O24" s="92">
        <v>10117</v>
      </c>
      <c r="P24" s="92">
        <v>16211</v>
      </c>
      <c r="Q24" s="90">
        <v>26328</v>
      </c>
      <c r="R24" s="94">
        <v>41871</v>
      </c>
      <c r="S24" s="96">
        <v>6576</v>
      </c>
      <c r="T24" s="90">
        <v>12095</v>
      </c>
      <c r="U24" s="92">
        <v>18671</v>
      </c>
      <c r="V24" s="92">
        <v>9787</v>
      </c>
      <c r="W24" s="95">
        <v>28458</v>
      </c>
      <c r="X24" s="92">
        <v>17004</v>
      </c>
      <c r="Y24" s="90">
        <v>26791</v>
      </c>
      <c r="Z24" s="94">
        <v>45462</v>
      </c>
      <c r="AA24" s="93">
        <v>4481</v>
      </c>
      <c r="AB24" s="92">
        <v>13601</v>
      </c>
      <c r="AC24" s="90">
        <v>18082</v>
      </c>
      <c r="AD24" s="92">
        <v>10710</v>
      </c>
      <c r="AE24" s="95">
        <v>28792</v>
      </c>
      <c r="AF24" s="92">
        <v>13877</v>
      </c>
      <c r="AG24" s="90">
        <v>24587</v>
      </c>
      <c r="AH24" s="94">
        <v>42669</v>
      </c>
      <c r="AI24" s="96">
        <v>6191</v>
      </c>
      <c r="AJ24" s="92">
        <v>13268</v>
      </c>
      <c r="AK24" s="90">
        <v>19459</v>
      </c>
      <c r="AL24" s="92">
        <v>13035</v>
      </c>
      <c r="AM24" s="89">
        <v>32494</v>
      </c>
      <c r="AN24" s="89">
        <v>15884</v>
      </c>
      <c r="AO24" s="90">
        <v>28919</v>
      </c>
      <c r="AP24" s="94">
        <v>48378</v>
      </c>
      <c r="AQ24" s="93">
        <v>12727</v>
      </c>
      <c r="AR24" s="89">
        <v>16640</v>
      </c>
      <c r="AS24" s="92">
        <v>29367</v>
      </c>
      <c r="AT24" s="89">
        <v>17266</v>
      </c>
      <c r="AU24" s="92">
        <v>46633</v>
      </c>
      <c r="AV24" s="89">
        <v>18945</v>
      </c>
      <c r="AW24" s="90">
        <v>36211</v>
      </c>
      <c r="AX24" s="94">
        <v>65578</v>
      </c>
      <c r="AY24" s="96">
        <v>12100</v>
      </c>
      <c r="AZ24" s="92">
        <v>21041</v>
      </c>
      <c r="BA24" s="92">
        <v>33141</v>
      </c>
      <c r="BB24" s="89">
        <v>15179</v>
      </c>
      <c r="BC24" s="92">
        <v>48320</v>
      </c>
      <c r="BD24" s="89">
        <v>22562</v>
      </c>
      <c r="BE24" s="90">
        <v>37741</v>
      </c>
      <c r="BF24" s="90">
        <v>70882</v>
      </c>
      <c r="BG24" s="96">
        <v>15656</v>
      </c>
      <c r="BH24" s="92">
        <v>20196</v>
      </c>
      <c r="BI24" s="92">
        <v>35852</v>
      </c>
      <c r="BJ24" s="92">
        <v>17061</v>
      </c>
      <c r="BK24" s="92">
        <v>52913</v>
      </c>
      <c r="BL24" s="92">
        <v>23983</v>
      </c>
      <c r="BM24" s="92">
        <v>41044</v>
      </c>
      <c r="BN24" s="94">
        <v>76896</v>
      </c>
      <c r="BO24" s="96">
        <v>13695</v>
      </c>
      <c r="BP24" s="92">
        <v>14713</v>
      </c>
      <c r="BQ24" s="90">
        <v>28408</v>
      </c>
      <c r="BR24" s="92">
        <v>20750</v>
      </c>
      <c r="BS24" s="90">
        <v>49158</v>
      </c>
      <c r="BT24" s="92">
        <v>22860</v>
      </c>
      <c r="BU24" s="92">
        <v>43610</v>
      </c>
      <c r="BV24" s="94">
        <v>72018</v>
      </c>
      <c r="BW24" s="96">
        <v>11323</v>
      </c>
      <c r="BX24" s="92">
        <v>20026</v>
      </c>
      <c r="BY24" s="94">
        <v>31349</v>
      </c>
    </row>
    <row r="25" spans="1:77" ht="18" customHeight="1" x14ac:dyDescent="0.3">
      <c r="A25" s="31" t="s">
        <v>108</v>
      </c>
      <c r="B25" s="34"/>
      <c r="C25" s="110"/>
      <c r="D25" s="34"/>
      <c r="E25" s="32"/>
      <c r="F25" s="35">
        <v>10328</v>
      </c>
      <c r="G25" s="35"/>
      <c r="H25" s="35">
        <v>15827</v>
      </c>
      <c r="I25" s="35"/>
      <c r="J25" s="33"/>
      <c r="K25" s="37"/>
      <c r="L25" s="38"/>
      <c r="M25" s="35">
        <v>11321</v>
      </c>
      <c r="N25" s="35"/>
      <c r="O25" s="35">
        <v>18031</v>
      </c>
      <c r="P25" s="87"/>
      <c r="Q25" s="33"/>
      <c r="R25" s="86"/>
      <c r="S25" s="43"/>
      <c r="T25" s="33"/>
      <c r="U25" s="35"/>
      <c r="V25" s="35"/>
      <c r="W25" s="41">
        <v>278218.24300000002</v>
      </c>
      <c r="X25" s="87"/>
      <c r="Y25" s="33"/>
      <c r="Z25" s="86"/>
      <c r="AA25" s="40"/>
      <c r="AB25" s="87"/>
      <c r="AC25" s="33"/>
      <c r="AD25" s="35"/>
      <c r="AE25" s="41">
        <v>278218.24300000002</v>
      </c>
      <c r="AF25" s="87"/>
      <c r="AG25" s="33"/>
      <c r="AH25" s="86"/>
      <c r="AI25" s="43"/>
      <c r="AJ25" s="87"/>
      <c r="AK25" s="33"/>
      <c r="AL25" s="35"/>
      <c r="AM25" s="42">
        <v>278218.24300000002</v>
      </c>
      <c r="AN25" s="32"/>
      <c r="AO25" s="33"/>
      <c r="AP25" s="86"/>
      <c r="AQ25" s="40"/>
      <c r="AR25" s="32"/>
      <c r="AS25" s="87"/>
      <c r="AT25" s="42"/>
      <c r="AU25" s="35">
        <v>278218.24300000002</v>
      </c>
      <c r="AV25" s="32"/>
      <c r="AW25" s="33"/>
      <c r="AX25" s="86"/>
      <c r="AY25" s="43"/>
      <c r="AZ25" s="87"/>
      <c r="BA25" s="87"/>
      <c r="BB25" s="42"/>
      <c r="BC25" s="87"/>
      <c r="BD25" s="32"/>
      <c r="BE25" s="33"/>
      <c r="BF25" s="33"/>
      <c r="BG25" s="43"/>
      <c r="BH25" s="87"/>
      <c r="BI25" s="87"/>
      <c r="BJ25" s="87"/>
      <c r="BK25" s="87"/>
      <c r="BL25" s="87"/>
      <c r="BM25" s="87"/>
      <c r="BN25" s="86"/>
      <c r="BO25" s="43"/>
      <c r="BP25" s="87"/>
      <c r="BQ25" s="33"/>
      <c r="BR25" s="87"/>
      <c r="BS25" s="33"/>
      <c r="BT25" s="87"/>
      <c r="BU25" s="87"/>
      <c r="BV25" s="86"/>
      <c r="BW25" s="43"/>
      <c r="BX25" s="87"/>
      <c r="BY25" s="86"/>
    </row>
    <row r="26" spans="1:77" ht="18" customHeight="1" thickBot="1" x14ac:dyDescent="0.35">
      <c r="A26" s="76" t="s">
        <v>109</v>
      </c>
      <c r="B26" s="91">
        <v>9724</v>
      </c>
      <c r="C26" s="95">
        <v>18445</v>
      </c>
      <c r="D26" s="91">
        <v>23899</v>
      </c>
      <c r="E26" s="89">
        <v>3087</v>
      </c>
      <c r="F26" s="92">
        <v>7241</v>
      </c>
      <c r="G26" s="92">
        <v>10328</v>
      </c>
      <c r="H26" s="92">
        <v>5499</v>
      </c>
      <c r="I26" s="92">
        <v>10646</v>
      </c>
      <c r="J26" s="90">
        <v>16145</v>
      </c>
      <c r="K26" s="91">
        <v>26473</v>
      </c>
      <c r="L26" s="93">
        <v>2428</v>
      </c>
      <c r="M26" s="92">
        <v>8893</v>
      </c>
      <c r="N26" s="92">
        <v>11321</v>
      </c>
      <c r="O26" s="92">
        <v>6710</v>
      </c>
      <c r="P26" s="92">
        <v>11807</v>
      </c>
      <c r="Q26" s="90">
        <v>18517</v>
      </c>
      <c r="R26" s="94">
        <v>29838</v>
      </c>
      <c r="S26" s="96">
        <v>4352</v>
      </c>
      <c r="T26" s="90">
        <v>8564</v>
      </c>
      <c r="U26" s="92">
        <v>12916</v>
      </c>
      <c r="V26" s="92">
        <v>6564</v>
      </c>
      <c r="W26" s="95">
        <v>19480</v>
      </c>
      <c r="X26" s="92">
        <v>13043</v>
      </c>
      <c r="Y26" s="90">
        <v>19607</v>
      </c>
      <c r="Z26" s="94">
        <v>32523</v>
      </c>
      <c r="AA26" s="93">
        <v>3412</v>
      </c>
      <c r="AB26" s="92">
        <v>9834</v>
      </c>
      <c r="AC26" s="90">
        <v>13246</v>
      </c>
      <c r="AD26" s="92">
        <v>8136</v>
      </c>
      <c r="AE26" s="95">
        <v>21382</v>
      </c>
      <c r="AF26" s="92">
        <v>10384</v>
      </c>
      <c r="AG26" s="90">
        <v>18520</v>
      </c>
      <c r="AH26" s="94">
        <v>31766</v>
      </c>
      <c r="AI26" s="96">
        <v>4160</v>
      </c>
      <c r="AJ26" s="92">
        <v>9757</v>
      </c>
      <c r="AK26" s="90">
        <v>13917</v>
      </c>
      <c r="AL26" s="92">
        <v>9694</v>
      </c>
      <c r="AM26" s="89">
        <v>23611</v>
      </c>
      <c r="AN26" s="89">
        <v>12486</v>
      </c>
      <c r="AO26" s="90">
        <v>22180</v>
      </c>
      <c r="AP26" s="94">
        <v>36097</v>
      </c>
      <c r="AQ26" s="93">
        <v>8726</v>
      </c>
      <c r="AR26" s="89">
        <v>11760</v>
      </c>
      <c r="AS26" s="92">
        <v>20486</v>
      </c>
      <c r="AT26" s="89">
        <v>13392</v>
      </c>
      <c r="AU26" s="92">
        <v>33878</v>
      </c>
      <c r="AV26" s="89">
        <v>13412</v>
      </c>
      <c r="AW26" s="90">
        <v>22180</v>
      </c>
      <c r="AX26" s="94">
        <v>47290</v>
      </c>
      <c r="AY26" s="96">
        <v>8685</v>
      </c>
      <c r="AZ26" s="92">
        <v>15816</v>
      </c>
      <c r="BA26" s="92">
        <v>24501</v>
      </c>
      <c r="BB26" s="89">
        <v>11421</v>
      </c>
      <c r="BC26" s="92">
        <v>35922</v>
      </c>
      <c r="BD26" s="89">
        <v>16126</v>
      </c>
      <c r="BE26" s="90">
        <v>22180</v>
      </c>
      <c r="BF26" s="90">
        <v>52048</v>
      </c>
      <c r="BG26" s="96">
        <v>11100</v>
      </c>
      <c r="BH26" s="92">
        <v>15450</v>
      </c>
      <c r="BI26" s="92">
        <v>26550</v>
      </c>
      <c r="BJ26" s="92">
        <v>12505</v>
      </c>
      <c r="BK26" s="92">
        <v>39055</v>
      </c>
      <c r="BL26" s="92">
        <v>17982</v>
      </c>
      <c r="BM26" s="92">
        <v>30487</v>
      </c>
      <c r="BN26" s="94">
        <v>57038</v>
      </c>
      <c r="BO26" s="96">
        <v>9987</v>
      </c>
      <c r="BP26" s="92">
        <v>11330</v>
      </c>
      <c r="BQ26" s="90">
        <v>21317</v>
      </c>
      <c r="BR26" s="92">
        <v>14826</v>
      </c>
      <c r="BS26" s="90">
        <v>36143</v>
      </c>
      <c r="BT26" s="92">
        <v>17633</v>
      </c>
      <c r="BU26" s="92">
        <v>32459</v>
      </c>
      <c r="BV26" s="94">
        <v>53776</v>
      </c>
      <c r="BW26" s="96">
        <v>7921</v>
      </c>
      <c r="BX26" s="92">
        <v>15710</v>
      </c>
      <c r="BY26" s="94">
        <v>23631</v>
      </c>
    </row>
    <row r="27" spans="1:77" ht="15" customHeight="1" thickBot="1" x14ac:dyDescent="0.35">
      <c r="A27" s="201"/>
      <c r="B27" s="59"/>
      <c r="C27" s="59"/>
      <c r="D27" s="59"/>
      <c r="E27" s="59"/>
      <c r="F27" s="59"/>
      <c r="G27" s="59"/>
      <c r="H27" s="59"/>
      <c r="I27" s="59"/>
      <c r="J27" s="59"/>
      <c r="K27" s="59"/>
      <c r="L27" s="59"/>
      <c r="M27" s="59"/>
      <c r="N27" s="59"/>
      <c r="O27" s="59"/>
      <c r="P27" s="59"/>
      <c r="Q27" s="59"/>
      <c r="R27" s="59"/>
      <c r="S27" s="59"/>
      <c r="T27" s="376"/>
      <c r="U27" s="59"/>
      <c r="V27" s="59"/>
      <c r="W27" s="59"/>
      <c r="X27" s="59"/>
      <c r="Y27" s="59"/>
      <c r="Z27" s="59"/>
      <c r="AB27" s="377"/>
      <c r="AD27" s="59"/>
      <c r="AE27" s="59"/>
      <c r="AF27" s="59"/>
      <c r="AG27" s="59"/>
      <c r="AH27" s="59"/>
      <c r="AJ27" s="377"/>
      <c r="AL27" s="59"/>
      <c r="AM27" s="59"/>
      <c r="AN27" s="59"/>
      <c r="AO27" s="59"/>
      <c r="AP27" s="59"/>
      <c r="AR27" s="377"/>
      <c r="AT27" s="59"/>
      <c r="AU27" s="59"/>
      <c r="AV27" s="59"/>
      <c r="AW27" s="59"/>
      <c r="AX27" s="59"/>
      <c r="AZ27" s="377"/>
      <c r="BB27" s="59"/>
      <c r="BD27" s="59"/>
      <c r="BE27" s="59"/>
      <c r="BF27" s="59"/>
      <c r="BH27" s="218"/>
      <c r="BR27" s="413"/>
      <c r="BX27" s="556"/>
    </row>
    <row r="28" spans="1:77" s="380" customFormat="1" ht="18" customHeight="1" x14ac:dyDescent="0.3">
      <c r="A28" s="378" t="s">
        <v>110</v>
      </c>
      <c r="B28" s="36"/>
      <c r="C28" s="37"/>
      <c r="D28" s="37"/>
      <c r="E28" s="42"/>
      <c r="F28" s="35">
        <v>6826</v>
      </c>
      <c r="G28" s="35"/>
      <c r="H28" s="35">
        <v>10098</v>
      </c>
      <c r="I28" s="36"/>
      <c r="J28" s="41"/>
      <c r="K28" s="37"/>
      <c r="L28" s="42"/>
      <c r="M28" s="35">
        <v>7124</v>
      </c>
      <c r="N28" s="35"/>
      <c r="O28" s="35">
        <v>10986</v>
      </c>
      <c r="P28" s="35"/>
      <c r="Q28" s="36"/>
      <c r="R28" s="36"/>
      <c r="S28" s="379"/>
      <c r="T28" s="36"/>
      <c r="U28" s="35"/>
      <c r="V28" s="35"/>
      <c r="W28" s="41">
        <v>278218.24300000002</v>
      </c>
      <c r="X28" s="35">
        <v>112995.37699999998</v>
      </c>
      <c r="Y28" s="36"/>
      <c r="Z28" s="39"/>
      <c r="AA28" s="38"/>
      <c r="AB28" s="35"/>
      <c r="AC28" s="36"/>
      <c r="AD28" s="35"/>
      <c r="AE28" s="41">
        <v>278218.24300000002</v>
      </c>
      <c r="AF28" s="35">
        <v>112995.37699999998</v>
      </c>
      <c r="AG28" s="36"/>
      <c r="AH28" s="39"/>
      <c r="AI28" s="379"/>
      <c r="AJ28" s="35"/>
      <c r="AK28" s="36"/>
      <c r="AL28" s="35"/>
      <c r="AM28" s="41">
        <v>278218.24300000002</v>
      </c>
      <c r="AN28" s="35">
        <v>112995.37699999998</v>
      </c>
      <c r="AO28" s="36"/>
      <c r="AP28" s="39"/>
      <c r="AQ28" s="38"/>
      <c r="AR28" s="42"/>
      <c r="AS28" s="35"/>
      <c r="AT28" s="42"/>
      <c r="AU28" s="35">
        <v>278218.24300000002</v>
      </c>
      <c r="AV28" s="42">
        <v>112995.37699999998</v>
      </c>
      <c r="AW28" s="36"/>
      <c r="AX28" s="39"/>
      <c r="AY28" s="379"/>
      <c r="AZ28" s="35"/>
      <c r="BA28" s="35"/>
      <c r="BB28" s="42"/>
      <c r="BC28" s="35"/>
      <c r="BD28" s="42">
        <v>112995.37699999998</v>
      </c>
      <c r="BE28" s="36"/>
      <c r="BF28" s="36"/>
      <c r="BG28" s="379"/>
      <c r="BH28" s="35"/>
      <c r="BI28" s="35"/>
      <c r="BJ28" s="35"/>
      <c r="BK28" s="35"/>
      <c r="BL28" s="35"/>
      <c r="BM28" s="35"/>
      <c r="BN28" s="39"/>
      <c r="BO28" s="379"/>
      <c r="BP28" s="35"/>
      <c r="BQ28" s="36"/>
      <c r="BR28" s="35"/>
      <c r="BS28" s="36"/>
      <c r="BT28" s="35"/>
      <c r="BU28" s="35"/>
      <c r="BV28" s="39"/>
      <c r="BW28" s="379"/>
      <c r="BX28" s="35"/>
      <c r="BY28" s="39"/>
    </row>
    <row r="29" spans="1:77" s="380" customFormat="1" ht="18" customHeight="1" x14ac:dyDescent="0.3">
      <c r="A29" s="381" t="s">
        <v>111</v>
      </c>
      <c r="B29" s="54">
        <v>13965</v>
      </c>
      <c r="C29" s="55">
        <v>13610</v>
      </c>
      <c r="D29" s="55">
        <v>13995</v>
      </c>
      <c r="E29" s="53">
        <v>3348</v>
      </c>
      <c r="F29" s="56">
        <v>3478</v>
      </c>
      <c r="G29" s="56">
        <v>6826</v>
      </c>
      <c r="H29" s="56">
        <v>3272</v>
      </c>
      <c r="I29" s="54">
        <v>4499</v>
      </c>
      <c r="J29" s="54">
        <v>7771</v>
      </c>
      <c r="K29" s="55">
        <v>14597</v>
      </c>
      <c r="L29" s="53">
        <v>3186</v>
      </c>
      <c r="M29" s="56">
        <v>3938</v>
      </c>
      <c r="N29" s="56">
        <v>7124</v>
      </c>
      <c r="O29" s="56">
        <v>3862</v>
      </c>
      <c r="P29" s="56">
        <v>4550</v>
      </c>
      <c r="Q29" s="54">
        <v>8412</v>
      </c>
      <c r="R29" s="54">
        <v>15536</v>
      </c>
      <c r="S29" s="60">
        <v>3916</v>
      </c>
      <c r="T29" s="54">
        <v>4114</v>
      </c>
      <c r="U29" s="56">
        <v>8083</v>
      </c>
      <c r="V29" s="56">
        <v>3763</v>
      </c>
      <c r="W29" s="59">
        <v>11846</v>
      </c>
      <c r="X29" s="56">
        <v>4709</v>
      </c>
      <c r="Y29" s="54">
        <v>8472</v>
      </c>
      <c r="Z29" s="58">
        <v>16555</v>
      </c>
      <c r="AA29" s="57">
        <v>4612</v>
      </c>
      <c r="AB29" s="358">
        <v>3848</v>
      </c>
      <c r="AC29" s="54">
        <v>8460</v>
      </c>
      <c r="AD29" s="56">
        <v>3668</v>
      </c>
      <c r="AE29" s="59">
        <v>12128</v>
      </c>
      <c r="AF29" s="56">
        <v>4762</v>
      </c>
      <c r="AG29" s="54">
        <v>8430</v>
      </c>
      <c r="AH29" s="58">
        <v>16890</v>
      </c>
      <c r="AI29" s="60">
        <v>3422</v>
      </c>
      <c r="AJ29" s="358">
        <v>3693</v>
      </c>
      <c r="AK29" s="54">
        <v>7115</v>
      </c>
      <c r="AL29" s="56">
        <v>3695</v>
      </c>
      <c r="AM29" s="59">
        <v>10810</v>
      </c>
      <c r="AN29" s="56">
        <v>4862</v>
      </c>
      <c r="AO29" s="54">
        <v>8557</v>
      </c>
      <c r="AP29" s="58">
        <v>15672</v>
      </c>
      <c r="AQ29" s="57">
        <v>3642</v>
      </c>
      <c r="AR29" s="359">
        <v>3816</v>
      </c>
      <c r="AS29" s="56">
        <v>7458</v>
      </c>
      <c r="AT29" s="53">
        <v>4101</v>
      </c>
      <c r="AU29" s="56">
        <v>11559</v>
      </c>
      <c r="AV29" s="53">
        <v>4698</v>
      </c>
      <c r="AW29" s="54">
        <v>8799</v>
      </c>
      <c r="AX29" s="58">
        <v>16257</v>
      </c>
      <c r="AY29" s="60">
        <v>4220</v>
      </c>
      <c r="AZ29" s="358">
        <v>4445</v>
      </c>
      <c r="BA29" s="56">
        <v>8665</v>
      </c>
      <c r="BB29" s="53">
        <v>4932</v>
      </c>
      <c r="BC29" s="56">
        <v>13597</v>
      </c>
      <c r="BD29" s="53">
        <v>5373</v>
      </c>
      <c r="BE29" s="54">
        <v>10305</v>
      </c>
      <c r="BF29" s="54">
        <v>18970</v>
      </c>
      <c r="BG29" s="60">
        <v>4954</v>
      </c>
      <c r="BH29" s="358">
        <v>5259</v>
      </c>
      <c r="BI29" s="56">
        <v>10213</v>
      </c>
      <c r="BJ29" s="56">
        <v>5192</v>
      </c>
      <c r="BK29" s="56">
        <v>15405</v>
      </c>
      <c r="BL29" s="56">
        <v>6099</v>
      </c>
      <c r="BM29" s="56">
        <v>11291</v>
      </c>
      <c r="BN29" s="58">
        <v>21504</v>
      </c>
      <c r="BO29" s="373">
        <v>6843</v>
      </c>
      <c r="BP29" s="358">
        <v>6608</v>
      </c>
      <c r="BQ29" s="54">
        <v>13451</v>
      </c>
      <c r="BR29" s="56">
        <v>7121</v>
      </c>
      <c r="BS29" s="54">
        <v>20572</v>
      </c>
      <c r="BT29" s="56">
        <v>8299</v>
      </c>
      <c r="BU29" s="56">
        <v>15420</v>
      </c>
      <c r="BV29" s="58">
        <v>28871</v>
      </c>
      <c r="BW29" s="373">
        <v>7265</v>
      </c>
      <c r="BX29" s="358">
        <v>7070</v>
      </c>
      <c r="BY29" s="58">
        <v>14335</v>
      </c>
    </row>
    <row r="30" spans="1:77" s="380" customFormat="1" ht="18" customHeight="1" x14ac:dyDescent="0.3">
      <c r="A30" s="382" t="s">
        <v>112</v>
      </c>
      <c r="B30" s="365"/>
      <c r="C30" s="361"/>
      <c r="D30" s="361"/>
      <c r="E30" s="363"/>
      <c r="F30" s="364"/>
      <c r="G30" s="364"/>
      <c r="H30" s="364"/>
      <c r="I30" s="365"/>
      <c r="J30" s="365"/>
      <c r="K30" s="361"/>
      <c r="L30" s="363"/>
      <c r="M30" s="364"/>
      <c r="N30" s="364"/>
      <c r="O30" s="364"/>
      <c r="P30" s="364"/>
      <c r="Q30" s="365"/>
      <c r="R30" s="365"/>
      <c r="S30" s="368"/>
      <c r="T30" s="365"/>
      <c r="U30" s="364"/>
      <c r="V30" s="364"/>
      <c r="W30" s="362"/>
      <c r="X30" s="364"/>
      <c r="Y30" s="365"/>
      <c r="Z30" s="367"/>
      <c r="AA30" s="366"/>
      <c r="AB30" s="357"/>
      <c r="AC30" s="365"/>
      <c r="AD30" s="364"/>
      <c r="AE30" s="362"/>
      <c r="AF30" s="364"/>
      <c r="AG30" s="365"/>
      <c r="AH30" s="367"/>
      <c r="AI30" s="368"/>
      <c r="AJ30" s="357"/>
      <c r="AK30" s="365"/>
      <c r="AL30" s="364"/>
      <c r="AM30" s="362"/>
      <c r="AN30" s="364"/>
      <c r="AO30" s="365"/>
      <c r="AP30" s="367"/>
      <c r="AQ30" s="366"/>
      <c r="AR30" s="356"/>
      <c r="AS30" s="364"/>
      <c r="AT30" s="363"/>
      <c r="AU30" s="364"/>
      <c r="AV30" s="363"/>
      <c r="AW30" s="365"/>
      <c r="AX30" s="367"/>
      <c r="AY30" s="368"/>
      <c r="AZ30" s="357"/>
      <c r="BA30" s="364"/>
      <c r="BB30" s="363"/>
      <c r="BC30" s="364"/>
      <c r="BD30" s="363"/>
      <c r="BE30" s="365"/>
      <c r="BF30" s="365"/>
      <c r="BG30" s="368"/>
      <c r="BH30" s="357"/>
      <c r="BI30" s="364"/>
      <c r="BJ30" s="364"/>
      <c r="BK30" s="364"/>
      <c r="BL30" s="364"/>
      <c r="BM30" s="364"/>
      <c r="BN30" s="367"/>
      <c r="BO30" s="60"/>
      <c r="BP30" s="357"/>
      <c r="BQ30" s="365"/>
      <c r="BR30" s="364"/>
      <c r="BS30" s="365"/>
      <c r="BT30" s="364"/>
      <c r="BU30" s="364"/>
      <c r="BV30" s="367"/>
      <c r="BW30" s="60"/>
      <c r="BX30" s="357"/>
      <c r="BY30" s="367"/>
    </row>
    <row r="31" spans="1:77" s="380" customFormat="1" ht="18" customHeight="1" thickBot="1" x14ac:dyDescent="0.35">
      <c r="A31" s="383" t="s">
        <v>113</v>
      </c>
      <c r="B31" s="78">
        <v>4.540990856236099E-2</v>
      </c>
      <c r="C31" s="79">
        <v>4.3247262489593333E-2</v>
      </c>
      <c r="D31" s="79">
        <v>4.0892834184597764E-2</v>
      </c>
      <c r="E31" s="77">
        <v>4.8018587840454367E-2</v>
      </c>
      <c r="F31" s="80">
        <v>4.0901767549069185E-2</v>
      </c>
      <c r="G31" s="80">
        <v>4.41081444338184E-2</v>
      </c>
      <c r="H31" s="80">
        <v>4.0118688540670445E-2</v>
      </c>
      <c r="I31" s="78">
        <v>4.2377431356850188E-2</v>
      </c>
      <c r="J31" s="80">
        <v>4.1396099572242079E-2</v>
      </c>
      <c r="K31" s="79">
        <v>4.2621591396844773E-2</v>
      </c>
      <c r="L31" s="77">
        <v>4.2029998812711897E-2</v>
      </c>
      <c r="M31" s="80">
        <v>4.090876037522205E-2</v>
      </c>
      <c r="N31" s="80">
        <v>4.1402717561865796E-2</v>
      </c>
      <c r="O31" s="80">
        <v>4.2318186300829487E-2</v>
      </c>
      <c r="P31" s="80">
        <v>4.0193281096790719E-2</v>
      </c>
      <c r="Q31" s="80">
        <v>4.1141716879255025E-2</v>
      </c>
      <c r="R31" s="78">
        <v>4.1260988500252303E-2</v>
      </c>
      <c r="S31" s="85">
        <v>4.5718288482867318E-2</v>
      </c>
      <c r="T31" s="78">
        <v>4.2325538328583628E-2</v>
      </c>
      <c r="U31" s="80">
        <v>4.39148172859221E-2</v>
      </c>
      <c r="V31" s="80">
        <v>3.9459234212135458E-2</v>
      </c>
      <c r="W31" s="83">
        <v>4.2578085003577563E-2</v>
      </c>
      <c r="X31" s="80">
        <v>4.1674499994720997E-2</v>
      </c>
      <c r="Y31" s="80">
        <v>4.0660590615236206E-2</v>
      </c>
      <c r="Z31" s="82">
        <v>4.2317100914335666E-2</v>
      </c>
      <c r="AA31" s="81">
        <v>5.7095460341433826E-2</v>
      </c>
      <c r="AB31" s="80">
        <v>3.6404230761953413E-2</v>
      </c>
      <c r="AC31" s="78">
        <v>4.5367038647783395E-2</v>
      </c>
      <c r="AD31" s="80">
        <v>3.9601394901914208E-2</v>
      </c>
      <c r="AE31" s="83">
        <v>4.3453647770349192E-2</v>
      </c>
      <c r="AF31" s="80">
        <v>4.4780470373609424E-2</v>
      </c>
      <c r="AG31" s="80">
        <v>4.2369473874670792E-2</v>
      </c>
      <c r="AH31" s="82">
        <v>4.3819708750710222E-2</v>
      </c>
      <c r="AI31" s="85">
        <v>4.2680569240555272E-2</v>
      </c>
      <c r="AJ31" s="80">
        <v>3.7458539999391416E-2</v>
      </c>
      <c r="AK31" s="78">
        <v>3.9800633230032557E-2</v>
      </c>
      <c r="AL31" s="80">
        <v>3.7980408482119914E-2</v>
      </c>
      <c r="AM31" s="83">
        <v>3.9159146975399649E-2</v>
      </c>
      <c r="AN31" s="80">
        <v>4.1397748752618223E-2</v>
      </c>
      <c r="AO31" s="80">
        <v>3.9849487503085229E-2</v>
      </c>
      <c r="AP31" s="82">
        <v>3.9827293080795634E-2</v>
      </c>
      <c r="AQ31" s="81">
        <v>3.8622240132346393E-2</v>
      </c>
      <c r="AR31" s="77">
        <v>3.5408740836967614E-2</v>
      </c>
      <c r="AS31" s="80">
        <v>3.6908367480254174E-2</v>
      </c>
      <c r="AT31" s="77">
        <v>3.9512096424545479E-2</v>
      </c>
      <c r="AU31" s="80">
        <v>3.7791923729561659E-2</v>
      </c>
      <c r="AV31" s="77">
        <v>3.8408711861081135E-2</v>
      </c>
      <c r="AW31" s="80">
        <v>3.8915203863657474E-2</v>
      </c>
      <c r="AX31" s="82">
        <v>3.7968120511473115E-2</v>
      </c>
      <c r="AY31" s="85">
        <v>4.2782266649094174E-2</v>
      </c>
      <c r="AZ31" s="80">
        <v>3.6063738296525871E-2</v>
      </c>
      <c r="BA31" s="80">
        <v>3.9050353098114859E-2</v>
      </c>
      <c r="BB31" s="77">
        <v>4.1946265914831728E-2</v>
      </c>
      <c r="BC31" s="80">
        <v>4.0053377009002217E-2</v>
      </c>
      <c r="BD31" s="77">
        <v>3.7634483917964812E-2</v>
      </c>
      <c r="BE31" s="80">
        <v>3.9581788920171924E-2</v>
      </c>
      <c r="BF31" s="78">
        <v>3.9337259455872596E-2</v>
      </c>
      <c r="BG31" s="85">
        <v>4.5366300366300363E-2</v>
      </c>
      <c r="BH31" s="80">
        <v>4.0356369998618719E-2</v>
      </c>
      <c r="BI31" s="80">
        <v>4.2640513706923185E-2</v>
      </c>
      <c r="BJ31" s="80">
        <v>4.1170733254565495E-2</v>
      </c>
      <c r="BK31" s="80">
        <v>4.2133563807528522E-2</v>
      </c>
      <c r="BL31" s="80">
        <v>4.1696291839859984E-2</v>
      </c>
      <c r="BM31" s="80">
        <v>4.1452964780950216E-2</v>
      </c>
      <c r="BN31" s="82">
        <v>4.2008615048007895E-2</v>
      </c>
      <c r="BO31" s="85">
        <v>5.8517688709498111E-2</v>
      </c>
      <c r="BP31" s="80">
        <v>4.9199979152551206E-2</v>
      </c>
      <c r="BQ31" s="78">
        <v>5.3536744571101066E-2</v>
      </c>
      <c r="BR31" s="80">
        <v>5.352163488639524E-2</v>
      </c>
      <c r="BS31" s="78">
        <v>5.3531652684389114E-2</v>
      </c>
      <c r="BT31" s="80">
        <v>5.3628086409780874E-2</v>
      </c>
      <c r="BU31" s="80">
        <v>5.357887421820709E-2</v>
      </c>
      <c r="BV31" s="82">
        <v>5.3559337126447233E-2</v>
      </c>
      <c r="BW31" s="85">
        <v>6.1374829983695332E-2</v>
      </c>
      <c r="BX31" s="80">
        <v>5.1242652441455087E-2</v>
      </c>
      <c r="BY31" s="82">
        <v>5.5921386273025876E-2</v>
      </c>
    </row>
    <row r="32" spans="1:77" s="380" customFormat="1" ht="18" customHeight="1" x14ac:dyDescent="0.3">
      <c r="A32" s="378" t="s">
        <v>114</v>
      </c>
      <c r="B32" s="36"/>
      <c r="C32" s="37"/>
      <c r="D32" s="37"/>
      <c r="E32" s="42"/>
      <c r="F32" s="35">
        <v>5953</v>
      </c>
      <c r="G32" s="35"/>
      <c r="H32" s="35">
        <v>9304</v>
      </c>
      <c r="I32" s="36"/>
      <c r="J32" s="36"/>
      <c r="K32" s="37"/>
      <c r="L32" s="42"/>
      <c r="M32" s="384"/>
      <c r="N32" s="384"/>
      <c r="O32" s="35" ph="1">
        <v>10441</v>
      </c>
      <c r="P32" s="35"/>
      <c r="Q32" s="36"/>
      <c r="R32" s="36"/>
      <c r="S32" s="379"/>
      <c r="T32" s="36"/>
      <c r="U32" s="35"/>
      <c r="V32" s="35"/>
      <c r="W32" s="41">
        <v>278218.24300000002</v>
      </c>
      <c r="X32" s="35">
        <v>112995.37699999998</v>
      </c>
      <c r="Y32" s="36"/>
      <c r="Z32" s="39"/>
      <c r="AA32" s="38"/>
      <c r="AB32" s="35"/>
      <c r="AC32" s="36"/>
      <c r="AD32" s="35"/>
      <c r="AE32" s="41">
        <v>278218.24300000002</v>
      </c>
      <c r="AF32" s="35">
        <v>112995.37699999998</v>
      </c>
      <c r="AG32" s="36"/>
      <c r="AH32" s="39"/>
      <c r="AI32" s="379"/>
      <c r="AJ32" s="35"/>
      <c r="AK32" s="36"/>
      <c r="AL32" s="35"/>
      <c r="AM32" s="41">
        <v>278218.24300000002</v>
      </c>
      <c r="AN32" s="35">
        <v>112995.37699999998</v>
      </c>
      <c r="AO32" s="36"/>
      <c r="AP32" s="39"/>
      <c r="AQ32" s="38"/>
      <c r="AR32" s="42"/>
      <c r="AS32" s="35"/>
      <c r="AT32" s="42"/>
      <c r="AU32" s="35">
        <v>278218.24300000002</v>
      </c>
      <c r="AV32" s="42">
        <v>112995.37699999998</v>
      </c>
      <c r="AW32" s="36"/>
      <c r="AX32" s="39"/>
      <c r="AY32" s="379"/>
      <c r="AZ32" s="35"/>
      <c r="BA32" s="35"/>
      <c r="BB32" s="42"/>
      <c r="BC32" s="35"/>
      <c r="BD32" s="42">
        <v>112995.37699999998</v>
      </c>
      <c r="BE32" s="36"/>
      <c r="BF32" s="36"/>
      <c r="BG32" s="379"/>
      <c r="BH32" s="35"/>
      <c r="BI32" s="35"/>
      <c r="BJ32" s="35"/>
      <c r="BK32" s="35"/>
      <c r="BL32" s="35"/>
      <c r="BM32" s="35"/>
      <c r="BN32" s="39"/>
      <c r="BO32" s="379"/>
      <c r="BP32" s="35"/>
      <c r="BQ32" s="36"/>
      <c r="BR32" s="35"/>
      <c r="BS32" s="36"/>
      <c r="BT32" s="35"/>
      <c r="BU32" s="35"/>
      <c r="BV32" s="39"/>
      <c r="BW32" s="379"/>
      <c r="BX32" s="35"/>
      <c r="BY32" s="39"/>
    </row>
    <row r="33" spans="1:77" s="380" customFormat="1" ht="18" customHeight="1" thickBot="1" x14ac:dyDescent="0.35">
      <c r="A33" s="383" t="s">
        <v>115</v>
      </c>
      <c r="B33" s="90">
        <v>16163</v>
      </c>
      <c r="C33" s="91">
        <v>13571</v>
      </c>
      <c r="D33" s="91">
        <v>12098</v>
      </c>
      <c r="E33" s="89">
        <v>2583</v>
      </c>
      <c r="F33" s="92">
        <v>3370</v>
      </c>
      <c r="G33" s="92">
        <v>5953</v>
      </c>
      <c r="H33" s="92">
        <v>3351</v>
      </c>
      <c r="I33" s="90">
        <v>3572</v>
      </c>
      <c r="J33" s="90">
        <v>6923</v>
      </c>
      <c r="K33" s="91">
        <v>12876</v>
      </c>
      <c r="L33" s="89">
        <v>3082</v>
      </c>
      <c r="M33" s="92">
        <v>3829</v>
      </c>
      <c r="N33" s="92">
        <v>6911</v>
      </c>
      <c r="O33" s="92">
        <v>3530</v>
      </c>
      <c r="P33" s="92">
        <v>6746</v>
      </c>
      <c r="Q33" s="90">
        <v>10276</v>
      </c>
      <c r="R33" s="90">
        <v>17187</v>
      </c>
      <c r="S33" s="96">
        <v>5945</v>
      </c>
      <c r="T33" s="90">
        <v>4270</v>
      </c>
      <c r="U33" s="92">
        <v>10215</v>
      </c>
      <c r="V33" s="92">
        <v>3742</v>
      </c>
      <c r="W33" s="95">
        <v>13957</v>
      </c>
      <c r="X33" s="92">
        <v>7754</v>
      </c>
      <c r="Y33" s="90">
        <v>11496</v>
      </c>
      <c r="Z33" s="94">
        <v>21711</v>
      </c>
      <c r="AA33" s="93">
        <v>3388</v>
      </c>
      <c r="AB33" s="56">
        <v>6358</v>
      </c>
      <c r="AC33" s="90">
        <v>9746</v>
      </c>
      <c r="AD33" s="92">
        <v>2160</v>
      </c>
      <c r="AE33" s="95">
        <v>11906</v>
      </c>
      <c r="AF33" s="92">
        <v>5770</v>
      </c>
      <c r="AG33" s="90">
        <v>7930</v>
      </c>
      <c r="AH33" s="94">
        <v>17676</v>
      </c>
      <c r="AI33" s="96">
        <v>2598</v>
      </c>
      <c r="AJ33" s="56">
        <v>3351</v>
      </c>
      <c r="AK33" s="90">
        <v>5949</v>
      </c>
      <c r="AL33" s="92">
        <v>4590</v>
      </c>
      <c r="AM33" s="95">
        <v>10539</v>
      </c>
      <c r="AN33" s="92">
        <v>3932</v>
      </c>
      <c r="AO33" s="90">
        <v>8522</v>
      </c>
      <c r="AP33" s="94">
        <v>14471</v>
      </c>
      <c r="AQ33" s="93">
        <v>2127</v>
      </c>
      <c r="AR33" s="53">
        <v>4176</v>
      </c>
      <c r="AS33" s="92">
        <v>6303</v>
      </c>
      <c r="AT33" s="89">
        <v>3797</v>
      </c>
      <c r="AU33" s="92">
        <v>10100</v>
      </c>
      <c r="AV33" s="89">
        <v>6257</v>
      </c>
      <c r="AW33" s="90">
        <v>10054</v>
      </c>
      <c r="AX33" s="94">
        <v>16357</v>
      </c>
      <c r="AY33" s="96">
        <v>5769</v>
      </c>
      <c r="AZ33" s="56">
        <v>6311</v>
      </c>
      <c r="BA33" s="92">
        <v>12080</v>
      </c>
      <c r="BB33" s="89">
        <v>5709</v>
      </c>
      <c r="BC33" s="92">
        <v>17410</v>
      </c>
      <c r="BD33" s="89">
        <v>5102</v>
      </c>
      <c r="BE33" s="90">
        <v>10432</v>
      </c>
      <c r="BF33" s="90">
        <v>22512</v>
      </c>
      <c r="BG33" s="96">
        <v>5701</v>
      </c>
      <c r="BH33" s="56">
        <v>6360</v>
      </c>
      <c r="BI33" s="92">
        <v>12061</v>
      </c>
      <c r="BJ33" s="92">
        <v>4347</v>
      </c>
      <c r="BK33" s="92">
        <v>16408</v>
      </c>
      <c r="BL33" s="92">
        <v>6072</v>
      </c>
      <c r="BM33" s="92">
        <v>10419</v>
      </c>
      <c r="BN33" s="94">
        <v>22480</v>
      </c>
      <c r="BO33" s="96">
        <v>4186</v>
      </c>
      <c r="BP33" s="56">
        <v>6873</v>
      </c>
      <c r="BQ33" s="90">
        <v>11059</v>
      </c>
      <c r="BR33" s="92">
        <v>6103</v>
      </c>
      <c r="BS33" s="90">
        <v>17162</v>
      </c>
      <c r="BT33" s="92">
        <v>5787</v>
      </c>
      <c r="BU33" s="92">
        <v>11890</v>
      </c>
      <c r="BV33" s="94">
        <v>22949</v>
      </c>
      <c r="BW33" s="96">
        <v>5360</v>
      </c>
      <c r="BX33" s="56">
        <v>6523</v>
      </c>
      <c r="BY33" s="94">
        <v>11883</v>
      </c>
    </row>
    <row r="34" spans="1:77" s="380" customFormat="1" ht="18" customHeight="1" x14ac:dyDescent="0.3">
      <c r="A34" s="381" t="s">
        <v>116</v>
      </c>
      <c r="B34" s="385"/>
      <c r="C34" s="386"/>
      <c r="D34" s="386"/>
      <c r="E34" s="356"/>
      <c r="F34" s="357">
        <v>4614</v>
      </c>
      <c r="G34" s="357"/>
      <c r="H34" s="357">
        <v>7028</v>
      </c>
      <c r="I34" s="385"/>
      <c r="J34" s="385"/>
      <c r="K34" s="386"/>
      <c r="L34" s="387"/>
      <c r="M34" s="357">
        <v>5176</v>
      </c>
      <c r="N34" s="357"/>
      <c r="O34" s="357">
        <v>7865</v>
      </c>
      <c r="P34" s="388"/>
      <c r="Q34" s="385"/>
      <c r="R34" s="385"/>
      <c r="S34" s="389"/>
      <c r="T34" s="385"/>
      <c r="U34" s="357"/>
      <c r="V34" s="357"/>
      <c r="W34" s="390">
        <v>278218.24300000002</v>
      </c>
      <c r="X34" s="388"/>
      <c r="Y34" s="385"/>
      <c r="Z34" s="391"/>
      <c r="AA34" s="392"/>
      <c r="AB34" s="35"/>
      <c r="AC34" s="385"/>
      <c r="AD34" s="357"/>
      <c r="AE34" s="390">
        <v>278218.24300000002</v>
      </c>
      <c r="AF34" s="388"/>
      <c r="AG34" s="385"/>
      <c r="AH34" s="391"/>
      <c r="AI34" s="389"/>
      <c r="AJ34" s="35"/>
      <c r="AK34" s="385"/>
      <c r="AL34" s="357"/>
      <c r="AM34" s="390">
        <v>278218.24300000002</v>
      </c>
      <c r="AN34" s="388"/>
      <c r="AO34" s="385"/>
      <c r="AP34" s="391"/>
      <c r="AQ34" s="392"/>
      <c r="AR34" s="42"/>
      <c r="AS34" s="357"/>
      <c r="AT34" s="42"/>
      <c r="AU34" s="357">
        <v>278218.24300000002</v>
      </c>
      <c r="AV34" s="387"/>
      <c r="AW34" s="385"/>
      <c r="AX34" s="391"/>
      <c r="AY34" s="389"/>
      <c r="AZ34" s="35"/>
      <c r="BA34" s="357"/>
      <c r="BB34" s="42"/>
      <c r="BC34" s="357"/>
      <c r="BD34" s="387"/>
      <c r="BE34" s="385"/>
      <c r="BF34" s="385"/>
      <c r="BG34" s="389"/>
      <c r="BH34" s="35"/>
      <c r="BI34" s="357"/>
      <c r="BJ34" s="357"/>
      <c r="BK34" s="357"/>
      <c r="BL34" s="357"/>
      <c r="BM34" s="357"/>
      <c r="BN34" s="391"/>
      <c r="BO34" s="389"/>
      <c r="BP34" s="35"/>
      <c r="BQ34" s="385"/>
      <c r="BR34" s="357"/>
      <c r="BS34" s="385"/>
      <c r="BT34" s="357"/>
      <c r="BU34" s="357"/>
      <c r="BV34" s="391"/>
      <c r="BW34" s="389"/>
      <c r="BX34" s="35"/>
      <c r="BY34" s="391"/>
    </row>
    <row r="35" spans="1:77" s="380" customFormat="1" ht="18" customHeight="1" thickBot="1" x14ac:dyDescent="0.35">
      <c r="A35" s="383" t="s">
        <v>117</v>
      </c>
      <c r="B35" s="90">
        <v>8050</v>
      </c>
      <c r="C35" s="91">
        <v>7951</v>
      </c>
      <c r="D35" s="91">
        <v>9425</v>
      </c>
      <c r="E35" s="89">
        <v>2294</v>
      </c>
      <c r="F35" s="92">
        <v>2320</v>
      </c>
      <c r="G35" s="92">
        <v>4614</v>
      </c>
      <c r="H35" s="92">
        <v>2414</v>
      </c>
      <c r="I35" s="90">
        <v>2518</v>
      </c>
      <c r="J35" s="90">
        <v>4932</v>
      </c>
      <c r="K35" s="91">
        <v>9546</v>
      </c>
      <c r="L35" s="89">
        <v>2555</v>
      </c>
      <c r="M35" s="92">
        <v>2621</v>
      </c>
      <c r="N35" s="92">
        <v>5176</v>
      </c>
      <c r="O35" s="92">
        <v>2689</v>
      </c>
      <c r="P35" s="92">
        <v>2726</v>
      </c>
      <c r="Q35" s="90">
        <v>5415</v>
      </c>
      <c r="R35" s="90">
        <v>10591</v>
      </c>
      <c r="S35" s="96">
        <v>2791</v>
      </c>
      <c r="T35" s="90">
        <v>2823</v>
      </c>
      <c r="U35" s="92">
        <v>5614</v>
      </c>
      <c r="V35" s="92">
        <v>2966</v>
      </c>
      <c r="W35" s="95">
        <v>8580</v>
      </c>
      <c r="X35" s="92">
        <v>2926</v>
      </c>
      <c r="Y35" s="90">
        <v>5892</v>
      </c>
      <c r="Z35" s="94">
        <v>11506</v>
      </c>
      <c r="AA35" s="93">
        <v>3258</v>
      </c>
      <c r="AB35" s="92">
        <v>3272</v>
      </c>
      <c r="AC35" s="90">
        <v>6530</v>
      </c>
      <c r="AD35" s="92">
        <v>3291</v>
      </c>
      <c r="AE35" s="95">
        <v>9821</v>
      </c>
      <c r="AF35" s="92">
        <v>3435</v>
      </c>
      <c r="AG35" s="90">
        <v>6726</v>
      </c>
      <c r="AH35" s="94">
        <v>13256</v>
      </c>
      <c r="AI35" s="96">
        <v>3770</v>
      </c>
      <c r="AJ35" s="92">
        <v>3807</v>
      </c>
      <c r="AK35" s="90">
        <v>7577</v>
      </c>
      <c r="AL35" s="92">
        <v>3914</v>
      </c>
      <c r="AM35" s="95">
        <v>11491</v>
      </c>
      <c r="AN35" s="92">
        <v>4045</v>
      </c>
      <c r="AO35" s="90">
        <v>7959</v>
      </c>
      <c r="AP35" s="94">
        <v>15536</v>
      </c>
      <c r="AQ35" s="93">
        <v>4034</v>
      </c>
      <c r="AR35" s="89">
        <v>3997</v>
      </c>
      <c r="AS35" s="92">
        <v>8031</v>
      </c>
      <c r="AT35" s="89">
        <v>4041</v>
      </c>
      <c r="AU35" s="92">
        <v>12072</v>
      </c>
      <c r="AV35" s="89">
        <v>4133</v>
      </c>
      <c r="AW35" s="90">
        <v>8174</v>
      </c>
      <c r="AX35" s="94">
        <v>16205</v>
      </c>
      <c r="AY35" s="96">
        <v>4241</v>
      </c>
      <c r="AZ35" s="92">
        <v>4259</v>
      </c>
      <c r="BA35" s="92">
        <v>8500</v>
      </c>
      <c r="BB35" s="89">
        <v>4424</v>
      </c>
      <c r="BC35" s="92">
        <v>12924</v>
      </c>
      <c r="BD35" s="89">
        <v>4600</v>
      </c>
      <c r="BE35" s="90">
        <v>9024</v>
      </c>
      <c r="BF35" s="90">
        <v>17524</v>
      </c>
      <c r="BG35" s="96">
        <v>4510</v>
      </c>
      <c r="BH35" s="92">
        <v>4661</v>
      </c>
      <c r="BI35" s="92">
        <v>9171</v>
      </c>
      <c r="BJ35" s="92">
        <v>4680</v>
      </c>
      <c r="BK35" s="92">
        <v>13851</v>
      </c>
      <c r="BL35" s="92">
        <v>4700</v>
      </c>
      <c r="BM35" s="92">
        <v>9380</v>
      </c>
      <c r="BN35" s="94">
        <v>18551</v>
      </c>
      <c r="BO35" s="96">
        <v>4834</v>
      </c>
      <c r="BP35" s="92">
        <v>4834</v>
      </c>
      <c r="BQ35" s="90">
        <v>9668</v>
      </c>
      <c r="BR35" s="92">
        <v>4828</v>
      </c>
      <c r="BS35" s="90">
        <v>14496</v>
      </c>
      <c r="BT35" s="92">
        <v>5399</v>
      </c>
      <c r="BU35" s="92">
        <v>10227</v>
      </c>
      <c r="BV35" s="94">
        <v>19895</v>
      </c>
      <c r="BW35" s="96">
        <v>5015</v>
      </c>
      <c r="BX35" s="92">
        <v>4894</v>
      </c>
      <c r="BY35" s="94">
        <v>9909</v>
      </c>
    </row>
    <row r="36" spans="1:77" s="380" customFormat="1" ht="15" customHeight="1" x14ac:dyDescent="0.3">
      <c r="A36" s="201"/>
      <c r="B36" s="59"/>
      <c r="C36" s="59"/>
      <c r="D36" s="59"/>
      <c r="E36" s="59"/>
      <c r="F36" s="59"/>
      <c r="G36" s="59"/>
      <c r="H36" s="59"/>
      <c r="I36" s="59"/>
      <c r="J36" s="59"/>
      <c r="K36" s="59"/>
      <c r="L36" s="59"/>
      <c r="M36" s="59"/>
      <c r="N36" s="59"/>
      <c r="O36" s="59"/>
      <c r="P36" s="59"/>
      <c r="Q36" s="59"/>
      <c r="R36" s="59"/>
      <c r="S36" s="59"/>
      <c r="T36" s="59"/>
      <c r="U36" s="59"/>
      <c r="V36" s="59"/>
      <c r="W36" s="59"/>
      <c r="X36" s="59"/>
      <c r="Y36" s="59"/>
      <c r="Z36" s="59"/>
      <c r="AB36" s="393"/>
      <c r="AD36" s="59"/>
      <c r="AE36" s="59"/>
      <c r="AF36" s="59"/>
      <c r="AG36" s="59"/>
      <c r="AH36" s="59"/>
      <c r="AJ36" s="393"/>
      <c r="AL36" s="59"/>
      <c r="AM36" s="59"/>
      <c r="AN36" s="59"/>
      <c r="AO36" s="59"/>
      <c r="AP36" s="59"/>
      <c r="AR36" s="393"/>
      <c r="AT36" s="110"/>
      <c r="AU36" s="59"/>
      <c r="AV36" s="59"/>
      <c r="AW36" s="59"/>
      <c r="AX36" s="59"/>
      <c r="AZ36" s="393"/>
      <c r="BB36" s="110"/>
      <c r="BD36" s="59"/>
      <c r="BE36" s="59"/>
      <c r="BF36" s="59"/>
      <c r="BH36" s="393"/>
    </row>
    <row r="37" spans="1:77" ht="20.25" thickBot="1" x14ac:dyDescent="0.35">
      <c r="A37" s="238" t="s">
        <v>118</v>
      </c>
      <c r="AT37" s="101"/>
    </row>
    <row r="38" spans="1:77" ht="20.25" thickBot="1" x14ac:dyDescent="0.35">
      <c r="A38" s="238" t="s">
        <v>119</v>
      </c>
      <c r="AT38" s="101"/>
      <c r="BB38" s="101"/>
    </row>
    <row r="39" spans="1:77" s="380" customFormat="1" ht="18" customHeight="1" x14ac:dyDescent="0.3">
      <c r="A39" s="378"/>
      <c r="B39" s="33"/>
      <c r="C39" s="34"/>
      <c r="D39" s="394"/>
      <c r="E39" s="395"/>
      <c r="F39" s="396"/>
      <c r="G39" s="396"/>
      <c r="H39" s="396"/>
      <c r="I39" s="397"/>
      <c r="J39" s="398"/>
      <c r="K39" s="34"/>
      <c r="L39" s="40"/>
      <c r="M39" s="87"/>
      <c r="N39" s="87"/>
      <c r="O39" s="87"/>
      <c r="P39" s="87"/>
      <c r="Q39" s="33"/>
      <c r="R39" s="86"/>
      <c r="S39" s="43"/>
      <c r="T39" s="33"/>
      <c r="U39" s="87"/>
      <c r="V39" s="87"/>
      <c r="W39" s="110"/>
      <c r="X39" s="87"/>
      <c r="Y39" s="33"/>
      <c r="Z39" s="33"/>
      <c r="AA39" s="43"/>
      <c r="AB39" s="87"/>
      <c r="AC39" s="110"/>
      <c r="AD39" s="87"/>
      <c r="AE39" s="110"/>
      <c r="AF39" s="87"/>
      <c r="AG39" s="33"/>
      <c r="AH39" s="86"/>
      <c r="AI39" s="43"/>
      <c r="AJ39" s="87"/>
      <c r="AK39" s="110"/>
      <c r="AL39" s="87"/>
      <c r="AM39" s="110"/>
      <c r="AN39" s="87"/>
      <c r="AO39" s="33"/>
      <c r="AP39" s="86"/>
      <c r="AQ39" s="40"/>
      <c r="AR39" s="32"/>
      <c r="AS39" s="87"/>
      <c r="AT39" s="32"/>
      <c r="AU39" s="87"/>
      <c r="AV39" s="32"/>
      <c r="AW39" s="33"/>
      <c r="AX39" s="86"/>
      <c r="AY39" s="43"/>
      <c r="AZ39" s="87"/>
      <c r="BA39" s="87"/>
      <c r="BB39" s="32"/>
      <c r="BC39" s="87"/>
      <c r="BD39" s="32"/>
      <c r="BE39" s="33"/>
      <c r="BF39" s="33"/>
      <c r="BG39" s="43"/>
      <c r="BH39" s="87"/>
      <c r="BI39" s="87"/>
      <c r="BJ39" s="87"/>
      <c r="BK39" s="87"/>
      <c r="BL39" s="87"/>
      <c r="BM39" s="87"/>
      <c r="BN39" s="86"/>
      <c r="BO39" s="43"/>
      <c r="BP39" s="87"/>
      <c r="BQ39" s="33"/>
      <c r="BR39" s="87"/>
      <c r="BS39" s="33"/>
      <c r="BT39" s="87"/>
      <c r="BU39" s="87"/>
      <c r="BV39" s="86"/>
      <c r="BW39" s="34"/>
      <c r="BX39" s="87"/>
      <c r="BY39" s="86"/>
    </row>
    <row r="40" spans="1:77" s="380" customFormat="1" ht="18" customHeight="1" thickBot="1" x14ac:dyDescent="0.35">
      <c r="A40" s="383" t="s">
        <v>120</v>
      </c>
      <c r="B40" s="399">
        <v>108.47</v>
      </c>
      <c r="C40" s="400">
        <v>109.98</v>
      </c>
      <c r="D40" s="400">
        <v>120.2</v>
      </c>
      <c r="E40" s="401">
        <v>108.2</v>
      </c>
      <c r="F40" s="402">
        <v>102.5</v>
      </c>
      <c r="G40" s="402">
        <v>105.35</v>
      </c>
      <c r="H40" s="402">
        <v>109.4</v>
      </c>
      <c r="I40" s="399">
        <v>113.7</v>
      </c>
      <c r="J40" s="402">
        <v>111.55000000000001</v>
      </c>
      <c r="K40" s="400">
        <v>108.43</v>
      </c>
      <c r="L40" s="403">
        <v>111.17</v>
      </c>
      <c r="M40" s="402">
        <v>111.1</v>
      </c>
      <c r="N40" s="402">
        <v>111.13499999999999</v>
      </c>
      <c r="O40" s="402">
        <v>113.03</v>
      </c>
      <c r="P40" s="402">
        <v>108.34</v>
      </c>
      <c r="Q40" s="402">
        <v>110.685</v>
      </c>
      <c r="R40" s="404">
        <v>110.91</v>
      </c>
      <c r="S40" s="405">
        <v>109.13</v>
      </c>
      <c r="T40" s="399">
        <v>111.5</v>
      </c>
      <c r="U40" s="402">
        <v>110.3</v>
      </c>
      <c r="V40" s="402">
        <v>112.97</v>
      </c>
      <c r="W40" s="406"/>
      <c r="X40" s="402">
        <v>110.23</v>
      </c>
      <c r="Y40" s="402">
        <v>111.6</v>
      </c>
      <c r="Z40" s="399">
        <v>110.96</v>
      </c>
      <c r="AA40" s="405">
        <v>109.97</v>
      </c>
      <c r="AB40" s="402">
        <v>107.4</v>
      </c>
      <c r="AC40" s="406">
        <v>108.68</v>
      </c>
      <c r="AD40" s="402">
        <v>108.8</v>
      </c>
      <c r="AE40" s="406"/>
      <c r="AF40" s="402">
        <v>108.97</v>
      </c>
      <c r="AG40" s="402">
        <v>108.89</v>
      </c>
      <c r="AH40" s="404">
        <v>108.78</v>
      </c>
      <c r="AI40" s="405">
        <v>107.67</v>
      </c>
      <c r="AJ40" s="402">
        <v>106.27</v>
      </c>
      <c r="AK40" s="406">
        <v>106.97</v>
      </c>
      <c r="AL40" s="402">
        <v>104.56</v>
      </c>
      <c r="AM40" s="406"/>
      <c r="AN40" s="402">
        <v>105.93</v>
      </c>
      <c r="AO40" s="402"/>
      <c r="AP40" s="404">
        <v>106.11</v>
      </c>
      <c r="AQ40" s="403">
        <v>109.53</v>
      </c>
      <c r="AR40" s="401">
        <v>110.17</v>
      </c>
      <c r="AS40" s="402">
        <v>109.85</v>
      </c>
      <c r="AT40" s="401">
        <v>113.77</v>
      </c>
      <c r="AU40" s="402"/>
      <c r="AV40" s="401">
        <v>116.27</v>
      </c>
      <c r="AW40" s="402"/>
      <c r="AX40" s="404">
        <v>112.43</v>
      </c>
      <c r="AY40" s="405">
        <v>129.63</v>
      </c>
      <c r="AZ40" s="402">
        <v>138.4</v>
      </c>
      <c r="BA40" s="402">
        <v>134.02000000000001</v>
      </c>
      <c r="BB40" s="401">
        <v>141.6</v>
      </c>
      <c r="BC40" s="402">
        <v>136.54333333333332</v>
      </c>
      <c r="BD40" s="401">
        <v>132.4</v>
      </c>
      <c r="BE40" s="402">
        <v>137</v>
      </c>
      <c r="BF40" s="399">
        <v>135.51</v>
      </c>
      <c r="BG40" s="405">
        <v>137.4</v>
      </c>
      <c r="BH40" s="402">
        <v>144.66999999999999</v>
      </c>
      <c r="BI40" s="402">
        <v>141.03</v>
      </c>
      <c r="BJ40" s="402">
        <v>147.9</v>
      </c>
      <c r="BK40" s="402">
        <v>143.30000000000001</v>
      </c>
      <c r="BL40" s="402">
        <v>148.6</v>
      </c>
      <c r="BM40" s="402">
        <v>148.30000000000001</v>
      </c>
      <c r="BN40" s="404">
        <v>144.69999999999999</v>
      </c>
      <c r="BO40" s="405">
        <v>155.93</v>
      </c>
      <c r="BP40" s="402">
        <v>149.43</v>
      </c>
      <c r="BQ40" s="399">
        <v>152.68</v>
      </c>
      <c r="BR40" s="402">
        <v>152.47</v>
      </c>
      <c r="BS40" s="399">
        <v>152.61000000000001</v>
      </c>
      <c r="BT40" s="402">
        <v>152.66999999999999</v>
      </c>
      <c r="BU40" s="402">
        <v>152.57</v>
      </c>
      <c r="BV40" s="404">
        <v>152.625</v>
      </c>
      <c r="BW40" s="400">
        <v>144.63</v>
      </c>
      <c r="BX40" s="402">
        <v>147.53</v>
      </c>
      <c r="BY40" s="404">
        <v>146.08000000000001</v>
      </c>
    </row>
    <row r="41" spans="1:77" s="380" customFormat="1" ht="18" customHeight="1" x14ac:dyDescent="0.3">
      <c r="A41" s="378"/>
      <c r="B41" s="397"/>
      <c r="C41" s="394"/>
      <c r="D41" s="394"/>
      <c r="E41" s="395"/>
      <c r="F41" s="396"/>
      <c r="G41" s="396"/>
      <c r="H41" s="396"/>
      <c r="I41" s="397"/>
      <c r="J41" s="398"/>
      <c r="K41" s="394"/>
      <c r="L41" s="407"/>
      <c r="M41" s="396"/>
      <c r="N41" s="396"/>
      <c r="O41" s="396"/>
      <c r="P41" s="396"/>
      <c r="Q41" s="396"/>
      <c r="R41" s="408"/>
      <c r="S41" s="409"/>
      <c r="T41" s="397"/>
      <c r="U41" s="396"/>
      <c r="V41" s="396"/>
      <c r="W41" s="398"/>
      <c r="X41" s="396"/>
      <c r="Y41" s="396"/>
      <c r="Z41" s="408"/>
      <c r="AA41" s="407"/>
      <c r="AB41" s="396"/>
      <c r="AC41" s="397"/>
      <c r="AD41" s="396"/>
      <c r="AE41" s="398"/>
      <c r="AF41" s="396"/>
      <c r="AG41" s="396"/>
      <c r="AH41" s="408"/>
      <c r="AI41" s="409"/>
      <c r="AJ41" s="396"/>
      <c r="AK41" s="397"/>
      <c r="AL41" s="396"/>
      <c r="AM41" s="398"/>
      <c r="AN41" s="396"/>
      <c r="AO41" s="396"/>
      <c r="AP41" s="408"/>
      <c r="AQ41" s="407"/>
      <c r="AR41" s="395"/>
      <c r="AS41" s="396"/>
      <c r="AT41" s="395"/>
      <c r="AU41" s="396"/>
      <c r="AV41" s="395"/>
      <c r="AW41" s="396"/>
      <c r="AX41" s="408"/>
      <c r="AY41" s="409"/>
      <c r="AZ41" s="396"/>
      <c r="BA41" s="396"/>
      <c r="BB41" s="395"/>
      <c r="BC41" s="396"/>
      <c r="BD41" s="395"/>
      <c r="BE41" s="396"/>
      <c r="BF41" s="397"/>
      <c r="BG41" s="409"/>
      <c r="BH41" s="396"/>
      <c r="BI41" s="396"/>
      <c r="BJ41" s="396"/>
      <c r="BK41" s="396"/>
      <c r="BL41" s="396"/>
      <c r="BM41" s="396"/>
      <c r="BN41" s="408"/>
      <c r="BO41" s="409"/>
      <c r="BP41" s="396"/>
      <c r="BQ41" s="397"/>
      <c r="BR41" s="396"/>
      <c r="BS41" s="397"/>
      <c r="BT41" s="396"/>
      <c r="BU41" s="396"/>
      <c r="BV41" s="408"/>
      <c r="BW41" s="394"/>
      <c r="BX41" s="396"/>
      <c r="BY41" s="408"/>
    </row>
    <row r="42" spans="1:77" s="380" customFormat="1" ht="18" customHeight="1" thickBot="1" x14ac:dyDescent="0.35">
      <c r="A42" s="383" t="s">
        <v>121</v>
      </c>
      <c r="B42" s="399">
        <v>139.71</v>
      </c>
      <c r="C42" s="400">
        <v>138.80000000000001</v>
      </c>
      <c r="D42" s="400">
        <v>132.6</v>
      </c>
      <c r="E42" s="401">
        <v>122.1</v>
      </c>
      <c r="F42" s="402">
        <v>114.3</v>
      </c>
      <c r="G42" s="402">
        <v>118.19999999999999</v>
      </c>
      <c r="H42" s="402">
        <v>117.8</v>
      </c>
      <c r="I42" s="399">
        <v>121.1</v>
      </c>
      <c r="J42" s="402">
        <v>119.44999999999999</v>
      </c>
      <c r="K42" s="400">
        <v>118.84</v>
      </c>
      <c r="L42" s="403">
        <v>122.23</v>
      </c>
      <c r="M42" s="402">
        <v>130.43</v>
      </c>
      <c r="N42" s="402">
        <v>126.33000000000001</v>
      </c>
      <c r="O42" s="402">
        <v>133.07</v>
      </c>
      <c r="P42" s="402">
        <v>133.27000000000001</v>
      </c>
      <c r="Q42" s="402">
        <v>133.17000000000002</v>
      </c>
      <c r="R42" s="404">
        <v>129.75</v>
      </c>
      <c r="S42" s="405">
        <v>130.1</v>
      </c>
      <c r="T42" s="399">
        <v>129.6</v>
      </c>
      <c r="U42" s="402">
        <v>129.88</v>
      </c>
      <c r="V42" s="402">
        <v>128.83000000000001</v>
      </c>
      <c r="W42" s="406"/>
      <c r="X42" s="402">
        <v>125.17</v>
      </c>
      <c r="Y42" s="402">
        <v>127</v>
      </c>
      <c r="Z42" s="404">
        <v>128.44</v>
      </c>
      <c r="AA42" s="403">
        <v>123.53</v>
      </c>
      <c r="AB42" s="402">
        <v>119.4</v>
      </c>
      <c r="AC42" s="399">
        <v>121.47</v>
      </c>
      <c r="AD42" s="402">
        <v>120.4</v>
      </c>
      <c r="AE42" s="406"/>
      <c r="AF42" s="402">
        <v>120.13</v>
      </c>
      <c r="AG42" s="402">
        <v>120.25</v>
      </c>
      <c r="AH42" s="404">
        <v>120.86</v>
      </c>
      <c r="AI42" s="405">
        <v>118.5</v>
      </c>
      <c r="AJ42" s="402">
        <v>124.17</v>
      </c>
      <c r="AK42" s="399">
        <v>121.33</v>
      </c>
      <c r="AL42" s="402">
        <v>124.56</v>
      </c>
      <c r="AM42" s="406"/>
      <c r="AN42" s="402">
        <v>127.77</v>
      </c>
      <c r="AO42" s="402"/>
      <c r="AP42" s="404">
        <v>123.75</v>
      </c>
      <c r="AQ42" s="403">
        <v>132</v>
      </c>
      <c r="AR42" s="401">
        <v>129.87</v>
      </c>
      <c r="AS42" s="402">
        <v>130.93</v>
      </c>
      <c r="AT42" s="401">
        <v>130.1</v>
      </c>
      <c r="AU42" s="402"/>
      <c r="AV42" s="401">
        <v>130.43</v>
      </c>
      <c r="AW42" s="402"/>
      <c r="AX42" s="404">
        <v>130.59</v>
      </c>
      <c r="AY42" s="405">
        <v>138.16999999999999</v>
      </c>
      <c r="AZ42" s="402">
        <v>139.4</v>
      </c>
      <c r="BA42" s="402">
        <v>138.78</v>
      </c>
      <c r="BB42" s="401">
        <v>144.33000000000001</v>
      </c>
      <c r="BC42" s="402">
        <v>140.63333333333333</v>
      </c>
      <c r="BD42" s="401">
        <v>142.16999999999999</v>
      </c>
      <c r="BE42" s="402">
        <v>143.25</v>
      </c>
      <c r="BF42" s="399">
        <v>141.02000000000001</v>
      </c>
      <c r="BG42" s="405">
        <v>149.5</v>
      </c>
      <c r="BH42" s="402">
        <v>157.37</v>
      </c>
      <c r="BI42" s="402">
        <v>153.43</v>
      </c>
      <c r="BJ42" s="402">
        <v>159.19999999999999</v>
      </c>
      <c r="BK42" s="402">
        <v>155.30000000000001</v>
      </c>
      <c r="BL42" s="402">
        <v>161.4</v>
      </c>
      <c r="BM42" s="402">
        <v>160.30000000000001</v>
      </c>
      <c r="BN42" s="404">
        <v>156.9</v>
      </c>
      <c r="BO42" s="405">
        <v>167.93</v>
      </c>
      <c r="BP42" s="402">
        <v>164.03</v>
      </c>
      <c r="BQ42" s="399">
        <v>165.98</v>
      </c>
      <c r="BR42" s="402">
        <v>162.63</v>
      </c>
      <c r="BS42" s="399">
        <v>164.86333333333334</v>
      </c>
      <c r="BT42" s="402">
        <v>160.53</v>
      </c>
      <c r="BU42" s="402">
        <v>161.57999999999998</v>
      </c>
      <c r="BV42" s="404">
        <v>163.78</v>
      </c>
      <c r="BW42" s="400">
        <v>163.83000000000001</v>
      </c>
      <c r="BX42" s="402">
        <v>172.37</v>
      </c>
      <c r="BY42" s="404">
        <v>168.1</v>
      </c>
    </row>
    <row r="43" spans="1:77" ht="14.25" customHeight="1" x14ac:dyDescent="0.3">
      <c r="A43" s="238"/>
      <c r="AB43" s="218"/>
      <c r="AJ43" s="218"/>
      <c r="AR43" s="218"/>
      <c r="AZ43" s="218"/>
      <c r="BH43" s="218"/>
    </row>
    <row r="44" spans="1:77" ht="13.35" customHeight="1" x14ac:dyDescent="0.3"/>
    <row r="45" spans="1:77" ht="20.85" customHeight="1" thickBot="1" x14ac:dyDescent="0.35">
      <c r="A45" s="1" t="s">
        <v>122</v>
      </c>
    </row>
    <row r="46" spans="1:77" ht="18.75" customHeight="1" x14ac:dyDescent="0.3">
      <c r="A46" s="18"/>
      <c r="B46" s="19"/>
      <c r="C46" s="2" t="s">
        <v>123</v>
      </c>
      <c r="D46" s="2" t="s">
        <v>124</v>
      </c>
      <c r="E46" s="3"/>
      <c r="F46" s="4"/>
      <c r="G46" s="4"/>
      <c r="H46" s="4"/>
      <c r="I46" s="5"/>
      <c r="J46" s="102"/>
      <c r="K46" s="2" t="s">
        <v>125</v>
      </c>
      <c r="L46" s="562" t="s">
        <v>126</v>
      </c>
      <c r="M46" s="563"/>
      <c r="N46" s="563"/>
      <c r="O46" s="563"/>
      <c r="P46" s="563"/>
      <c r="Q46" s="563"/>
      <c r="R46" s="564"/>
      <c r="S46" s="562" t="s">
        <v>127</v>
      </c>
      <c r="T46" s="563"/>
      <c r="U46" s="563"/>
      <c r="V46" s="563"/>
      <c r="W46" s="563"/>
      <c r="X46" s="563"/>
      <c r="Y46" s="563"/>
      <c r="Z46" s="564"/>
      <c r="AA46" s="559" t="s">
        <v>128</v>
      </c>
      <c r="AB46" s="560"/>
      <c r="AC46" s="560"/>
      <c r="AD46" s="560"/>
      <c r="AE46" s="560"/>
      <c r="AF46" s="560"/>
      <c r="AG46" s="560"/>
      <c r="AH46" s="561"/>
      <c r="AI46" s="559" t="s">
        <v>129</v>
      </c>
      <c r="AJ46" s="560"/>
      <c r="AK46" s="560"/>
      <c r="AL46" s="560"/>
      <c r="AM46" s="560"/>
      <c r="AN46" s="560"/>
      <c r="AO46" s="560"/>
      <c r="AP46" s="561"/>
      <c r="AQ46" s="565" t="s">
        <v>130</v>
      </c>
      <c r="AR46" s="566"/>
      <c r="AS46" s="566"/>
      <c r="AT46" s="566"/>
      <c r="AU46" s="566"/>
      <c r="AV46" s="566"/>
      <c r="AW46" s="566"/>
      <c r="AX46" s="567"/>
      <c r="AY46" s="580" t="s">
        <v>131</v>
      </c>
      <c r="AZ46" s="581"/>
      <c r="BA46" s="581"/>
      <c r="BB46" s="581"/>
      <c r="BC46" s="581"/>
      <c r="BD46" s="581"/>
      <c r="BE46" s="581"/>
      <c r="BF46" s="582"/>
      <c r="BG46" s="306" t="s">
        <v>132</v>
      </c>
      <c r="BH46" s="305"/>
      <c r="BI46" s="305"/>
      <c r="BJ46" s="309"/>
      <c r="BK46" s="309"/>
      <c r="BL46" s="305"/>
      <c r="BM46" s="309"/>
      <c r="BN46" s="506"/>
      <c r="BO46" s="580" t="s">
        <v>133</v>
      </c>
      <c r="BP46" s="581"/>
      <c r="BQ46" s="581"/>
      <c r="BR46" s="581"/>
      <c r="BS46" s="581"/>
      <c r="BT46" s="581"/>
      <c r="BU46" s="581"/>
      <c r="BV46" s="582"/>
      <c r="BW46" s="574" t="s">
        <v>810</v>
      </c>
      <c r="BX46" s="575"/>
      <c r="BY46" s="576"/>
    </row>
    <row r="47" spans="1:77" s="410" customFormat="1" ht="20.25" thickBot="1" x14ac:dyDescent="0.35">
      <c r="A47" s="20"/>
      <c r="B47" s="21"/>
      <c r="C47" s="22" t="s">
        <v>71</v>
      </c>
      <c r="D47" s="22" t="s">
        <v>71</v>
      </c>
      <c r="E47" s="23" t="s">
        <v>72</v>
      </c>
      <c r="F47" s="7" t="s">
        <v>73</v>
      </c>
      <c r="G47" s="7" t="s">
        <v>74</v>
      </c>
      <c r="H47" s="7" t="s">
        <v>75</v>
      </c>
      <c r="I47" s="8" t="s">
        <v>76</v>
      </c>
      <c r="J47" s="9" t="s">
        <v>77</v>
      </c>
      <c r="K47" s="8" t="s">
        <v>71</v>
      </c>
      <c r="L47" s="6" t="s">
        <v>72</v>
      </c>
      <c r="M47" s="7" t="s">
        <v>73</v>
      </c>
      <c r="N47" s="7" t="s">
        <v>74</v>
      </c>
      <c r="O47" s="7" t="s">
        <v>75</v>
      </c>
      <c r="P47" s="8" t="s">
        <v>76</v>
      </c>
      <c r="Q47" s="9" t="s">
        <v>77</v>
      </c>
      <c r="R47" s="10" t="s">
        <v>78</v>
      </c>
      <c r="S47" s="24" t="s">
        <v>82</v>
      </c>
      <c r="T47" s="13" t="s">
        <v>73</v>
      </c>
      <c r="U47" s="25" t="s">
        <v>74</v>
      </c>
      <c r="V47" s="25" t="s">
        <v>80</v>
      </c>
      <c r="W47" s="26" t="s">
        <v>81</v>
      </c>
      <c r="X47" s="8" t="s">
        <v>76</v>
      </c>
      <c r="Y47" s="9" t="s">
        <v>77</v>
      </c>
      <c r="Z47" s="10" t="s">
        <v>78</v>
      </c>
      <c r="AA47" s="6" t="s">
        <v>82</v>
      </c>
      <c r="AB47" s="7" t="s">
        <v>73</v>
      </c>
      <c r="AC47" s="8" t="s">
        <v>79</v>
      </c>
      <c r="AD47" s="7" t="s">
        <v>80</v>
      </c>
      <c r="AE47" s="26" t="s">
        <v>81</v>
      </c>
      <c r="AF47" s="8" t="s">
        <v>76</v>
      </c>
      <c r="AG47" s="9" t="s">
        <v>77</v>
      </c>
      <c r="AH47" s="10" t="s">
        <v>78</v>
      </c>
      <c r="AI47" s="109" t="s">
        <v>82</v>
      </c>
      <c r="AJ47" s="7" t="s">
        <v>73</v>
      </c>
      <c r="AK47" s="8" t="s">
        <v>79</v>
      </c>
      <c r="AL47" s="7" t="s">
        <v>80</v>
      </c>
      <c r="AM47" s="26" t="s">
        <v>81</v>
      </c>
      <c r="AN47" s="8" t="s">
        <v>76</v>
      </c>
      <c r="AO47" s="9" t="s">
        <v>77</v>
      </c>
      <c r="AP47" s="10" t="s">
        <v>78</v>
      </c>
      <c r="AQ47" s="6" t="s">
        <v>82</v>
      </c>
      <c r="AR47" s="23" t="s">
        <v>73</v>
      </c>
      <c r="AS47" s="7" t="s">
        <v>79</v>
      </c>
      <c r="AT47" s="9" t="s">
        <v>80</v>
      </c>
      <c r="AU47" s="7" t="s">
        <v>83</v>
      </c>
      <c r="AV47" s="9" t="s">
        <v>84</v>
      </c>
      <c r="AW47" s="7" t="s">
        <v>85</v>
      </c>
      <c r="AX47" s="10" t="s">
        <v>78</v>
      </c>
      <c r="AY47" s="109" t="s">
        <v>87</v>
      </c>
      <c r="AZ47" s="7" t="s">
        <v>73</v>
      </c>
      <c r="BA47" s="8" t="s">
        <v>79</v>
      </c>
      <c r="BB47" s="7" t="s">
        <v>86</v>
      </c>
      <c r="BC47" s="7" t="s">
        <v>83</v>
      </c>
      <c r="BD47" s="9" t="s">
        <v>76</v>
      </c>
      <c r="BE47" s="7" t="s">
        <v>77</v>
      </c>
      <c r="BF47" s="10" t="s">
        <v>78</v>
      </c>
      <c r="BG47" s="109" t="s">
        <v>87</v>
      </c>
      <c r="BH47" s="7" t="s">
        <v>88</v>
      </c>
      <c r="BI47" s="7" t="s">
        <v>89</v>
      </c>
      <c r="BJ47" s="11" t="s">
        <v>86</v>
      </c>
      <c r="BK47" s="11" t="s">
        <v>83</v>
      </c>
      <c r="BL47" s="7" t="s">
        <v>84</v>
      </c>
      <c r="BM47" s="11" t="s">
        <v>85</v>
      </c>
      <c r="BN47" s="15" t="s">
        <v>71</v>
      </c>
      <c r="BO47" s="24" t="s">
        <v>87</v>
      </c>
      <c r="BP47" s="11" t="s">
        <v>88</v>
      </c>
      <c r="BQ47" s="13" t="s">
        <v>89</v>
      </c>
      <c r="BR47" s="11" t="s">
        <v>86</v>
      </c>
      <c r="BS47" s="13" t="s">
        <v>83</v>
      </c>
      <c r="BT47" s="7" t="s">
        <v>84</v>
      </c>
      <c r="BU47" s="11" t="s">
        <v>85</v>
      </c>
      <c r="BV47" s="15" t="s">
        <v>71</v>
      </c>
      <c r="BW47" s="109" t="s">
        <v>87</v>
      </c>
      <c r="BX47" s="11" t="s">
        <v>88</v>
      </c>
      <c r="BY47" s="15" t="s">
        <v>89</v>
      </c>
    </row>
    <row r="48" spans="1:77" ht="18" customHeight="1" x14ac:dyDescent="0.3">
      <c r="A48" s="378" t="s">
        <v>90</v>
      </c>
      <c r="B48" s="33"/>
      <c r="C48" s="34"/>
      <c r="D48" s="34"/>
      <c r="E48" s="32"/>
      <c r="F48" s="87"/>
      <c r="G48" s="87"/>
      <c r="H48" s="87"/>
      <c r="I48" s="33"/>
      <c r="J48" s="110"/>
      <c r="K48" s="34"/>
      <c r="L48" s="43"/>
      <c r="M48" s="87"/>
      <c r="N48" s="110"/>
      <c r="O48" s="110"/>
      <c r="P48" s="87"/>
      <c r="Q48" s="110"/>
      <c r="R48" s="88"/>
      <c r="S48" s="43"/>
      <c r="T48" s="33"/>
      <c r="U48" s="87"/>
      <c r="V48" s="87"/>
      <c r="W48" s="110"/>
      <c r="X48" s="87"/>
      <c r="Y48" s="110"/>
      <c r="Z48" s="88"/>
      <c r="AA48" s="40"/>
      <c r="AB48" s="87"/>
      <c r="AC48" s="33"/>
      <c r="AD48" s="87"/>
      <c r="AE48" s="110"/>
      <c r="AF48" s="87"/>
      <c r="AG48" s="110"/>
      <c r="AH48" s="88"/>
      <c r="AI48" s="43"/>
      <c r="AJ48" s="87"/>
      <c r="AK48" s="33"/>
      <c r="AL48" s="87"/>
      <c r="AM48" s="110"/>
      <c r="AN48" s="87"/>
      <c r="AO48" s="110"/>
      <c r="AP48" s="88"/>
      <c r="AQ48" s="40"/>
      <c r="AR48" s="32"/>
      <c r="AS48" s="87"/>
      <c r="AT48" s="32"/>
      <c r="AU48" s="87"/>
      <c r="AV48" s="32"/>
      <c r="AW48" s="110"/>
      <c r="AX48" s="86"/>
      <c r="AY48" s="40"/>
      <c r="AZ48" s="32"/>
      <c r="BA48" s="87"/>
      <c r="BB48" s="32"/>
      <c r="BC48" s="87"/>
      <c r="BD48" s="32"/>
      <c r="BE48" s="110"/>
      <c r="BF48" s="86"/>
      <c r="BG48" s="40"/>
      <c r="BH48" s="87"/>
      <c r="BI48" s="87"/>
      <c r="BJ48" s="87"/>
      <c r="BK48" s="87"/>
      <c r="BL48" s="87"/>
      <c r="BM48" s="87"/>
      <c r="BN48" s="86"/>
      <c r="BO48" s="43"/>
      <c r="BP48" s="87"/>
      <c r="BQ48" s="33"/>
      <c r="BR48" s="87"/>
      <c r="BS48" s="33"/>
      <c r="BT48" s="87"/>
      <c r="BU48" s="87"/>
      <c r="BV48" s="86"/>
      <c r="BW48" s="43"/>
      <c r="BX48" s="87"/>
      <c r="BY48" s="86"/>
    </row>
    <row r="49" spans="1:77" ht="18" customHeight="1" thickBot="1" x14ac:dyDescent="0.35">
      <c r="A49" s="383" t="s">
        <v>91</v>
      </c>
      <c r="B49" s="90"/>
      <c r="C49" s="121">
        <v>2.3314646931051008E-2</v>
      </c>
      <c r="D49" s="121">
        <v>8.7492294297462303E-2</v>
      </c>
      <c r="E49" s="122"/>
      <c r="F49" s="123"/>
      <c r="G49" s="123"/>
      <c r="H49" s="123"/>
      <c r="I49" s="124"/>
      <c r="J49" s="125"/>
      <c r="K49" s="121">
        <v>7.1003634918587188E-4</v>
      </c>
      <c r="L49" s="126">
        <v>8.7202214477288598E-2</v>
      </c>
      <c r="M49" s="123">
        <v>0.13206637423118073</v>
      </c>
      <c r="N49" s="123">
        <v>0.11185349841040093</v>
      </c>
      <c r="O49" s="125">
        <v>0.11897054856666411</v>
      </c>
      <c r="P49" s="123">
        <v>6.6293034427542086E-2</v>
      </c>
      <c r="Q49" s="123">
        <v>8.9179269455527566E-2</v>
      </c>
      <c r="R49" s="411">
        <v>9.9425074238128408E-2</v>
      </c>
      <c r="S49" s="126">
        <v>0.12996847090484542</v>
      </c>
      <c r="T49" s="124">
        <v>9.7233620394128195E-3</v>
      </c>
      <c r="U49" s="123">
        <v>6.269687213046149E-2</v>
      </c>
      <c r="V49" s="123">
        <v>4.4961626543649658E-2</v>
      </c>
      <c r="W49" s="125"/>
      <c r="X49" s="123">
        <v>-1.8395537220746716E-3</v>
      </c>
      <c r="Y49" s="123">
        <v>1.9049808279208102E-2</v>
      </c>
      <c r="Z49" s="411">
        <v>3.8995564762435819E-2</v>
      </c>
      <c r="AA49" s="128">
        <v>-5.6949389994746413E-2</v>
      </c>
      <c r="AB49" s="123">
        <v>8.7480323871644838E-2</v>
      </c>
      <c r="AC49" s="124">
        <v>1.9824559484616033E-2</v>
      </c>
      <c r="AD49" s="123">
        <v>-2.8744977297203694E-2</v>
      </c>
      <c r="AE49" s="125">
        <v>3.1773645127202155E-3</v>
      </c>
      <c r="AF49" s="123">
        <v>-5.8887561396521959E-2</v>
      </c>
      <c r="AG49" s="123">
        <v>-4.5090444857193601E-2</v>
      </c>
      <c r="AH49" s="411">
        <v>-1.4748998627346244E-2</v>
      </c>
      <c r="AI49" s="126">
        <v>-7.4278569394753413E-3</v>
      </c>
      <c r="AJ49" s="123">
        <v>-6.7292955667820897E-2</v>
      </c>
      <c r="AK49" s="124">
        <v>-4.1361225660798251E-2</v>
      </c>
      <c r="AL49" s="123">
        <v>5.0354663528497268E-2</v>
      </c>
      <c r="AM49" s="125">
        <v>-1.0924321574191542E-2</v>
      </c>
      <c r="AN49" s="123">
        <v>0.10442820737062841</v>
      </c>
      <c r="AO49" s="123">
        <v>7.9255543716451271E-2</v>
      </c>
      <c r="AP49" s="411">
        <v>2.0900626032902325E-2</v>
      </c>
      <c r="AQ49" s="128">
        <v>0.17612282824251335</v>
      </c>
      <c r="AR49" s="122">
        <v>9.3123979348608943E-2</v>
      </c>
      <c r="AS49" s="123">
        <v>0.13034917154268699</v>
      </c>
      <c r="AT49" s="122">
        <v>6.6853742021030449E-2</v>
      </c>
      <c r="AU49" s="123">
        <v>0.10797201986575033</v>
      </c>
      <c r="AV49" s="122">
        <v>4.146586516356443E-2</v>
      </c>
      <c r="AW49" s="123">
        <v>5.2968104576380792E-2</v>
      </c>
      <c r="AX49" s="411">
        <v>8.8122206155542893E-2</v>
      </c>
      <c r="AY49" s="128">
        <v>4.6034910602557932E-2</v>
      </c>
      <c r="AZ49" s="122">
        <v>0.14367634777767457</v>
      </c>
      <c r="BA49" s="123">
        <v>9.8110537046934621E-2</v>
      </c>
      <c r="BB49" s="122">
        <v>0.13284388819839865</v>
      </c>
      <c r="BC49" s="123">
        <v>0.10989704406278711</v>
      </c>
      <c r="BD49" s="122">
        <v>0.16720625265705213</v>
      </c>
      <c r="BE49" s="123">
        <v>0.15143272875231628</v>
      </c>
      <c r="BF49" s="411">
        <v>0.12626846499678868</v>
      </c>
      <c r="BG49" s="128">
        <v>0.1070559610705597</v>
      </c>
      <c r="BH49" s="123">
        <v>5.7288666401629218E-2</v>
      </c>
      <c r="BI49" s="123">
        <v>7.9412149098889939E-2</v>
      </c>
      <c r="BJ49" s="123">
        <v>7.254696842123165E-2</v>
      </c>
      <c r="BK49" s="123">
        <v>7.7034335674223575E-2</v>
      </c>
      <c r="BL49" s="123">
        <v>2.4543315028577872E-2</v>
      </c>
      <c r="BM49" s="123">
        <v>4.6222925557044992E-2</v>
      </c>
      <c r="BN49" s="127">
        <v>6.1494276708692786E-2</v>
      </c>
      <c r="BO49" s="126">
        <v>7.0869963369963429E-2</v>
      </c>
      <c r="BP49" s="123">
        <v>3.0656721457402947E-2</v>
      </c>
      <c r="BQ49" s="124">
        <v>4.8990873184866057E-2</v>
      </c>
      <c r="BR49" s="123">
        <v>5.5031758240886797E-2</v>
      </c>
      <c r="BS49" s="124">
        <v>5.1071732358194177E-2</v>
      </c>
      <c r="BT49" s="123">
        <v>5.7967348501422045E-2</v>
      </c>
      <c r="BU49" s="123">
        <v>5.6608206886677115E-2</v>
      </c>
      <c r="BV49" s="127">
        <v>5.3042127780111192E-2</v>
      </c>
      <c r="BW49" s="126">
        <v>1.2245700749963673E-2</v>
      </c>
      <c r="BX49" s="123">
        <v>2.7265484814867236E-2</v>
      </c>
      <c r="BY49" s="127">
        <v>2.0274788257020893E-2</v>
      </c>
    </row>
    <row r="50" spans="1:77" s="372" customFormat="1" ht="18" customHeight="1" x14ac:dyDescent="0.3">
      <c r="A50" s="381" t="s">
        <v>102</v>
      </c>
      <c r="B50" s="54"/>
      <c r="C50" s="55"/>
      <c r="D50" s="55"/>
      <c r="E50" s="53"/>
      <c r="F50" s="56"/>
      <c r="G50" s="56"/>
      <c r="H50" s="56"/>
      <c r="I50" s="54"/>
      <c r="J50" s="59"/>
      <c r="K50" s="55"/>
      <c r="L50" s="60"/>
      <c r="M50" s="56"/>
      <c r="N50" s="56"/>
      <c r="O50" s="59"/>
      <c r="P50" s="56"/>
      <c r="Q50" s="56"/>
      <c r="R50" s="61"/>
      <c r="S50" s="60"/>
      <c r="T50" s="54"/>
      <c r="U50" s="56"/>
      <c r="V50" s="56"/>
      <c r="W50" s="59"/>
      <c r="X50" s="56"/>
      <c r="Y50" s="56"/>
      <c r="Z50" s="61"/>
      <c r="AA50" s="57"/>
      <c r="AB50" s="56"/>
      <c r="AC50" s="54"/>
      <c r="AD50" s="56"/>
      <c r="AE50" s="59"/>
      <c r="AF50" s="56"/>
      <c r="AG50" s="56"/>
      <c r="AH50" s="61"/>
      <c r="AI50" s="60"/>
      <c r="AJ50" s="56"/>
      <c r="AK50" s="54"/>
      <c r="AL50" s="56"/>
      <c r="AM50" s="59"/>
      <c r="AN50" s="56"/>
      <c r="AO50" s="56"/>
      <c r="AP50" s="61"/>
      <c r="AQ50" s="57"/>
      <c r="AR50" s="53"/>
      <c r="AS50" s="56"/>
      <c r="AT50" s="53"/>
      <c r="AU50" s="56"/>
      <c r="AV50" s="53"/>
      <c r="AW50" s="56"/>
      <c r="AX50" s="61"/>
      <c r="AY50" s="57"/>
      <c r="AZ50" s="53"/>
      <c r="BA50" s="56"/>
      <c r="BB50" s="53"/>
      <c r="BC50" s="56"/>
      <c r="BD50" s="53"/>
      <c r="BE50" s="56"/>
      <c r="BF50" s="61"/>
      <c r="BG50" s="57"/>
      <c r="BH50" s="56"/>
      <c r="BI50" s="56"/>
      <c r="BJ50" s="56"/>
      <c r="BK50" s="56"/>
      <c r="BL50" s="56"/>
      <c r="BM50" s="56"/>
      <c r="BN50" s="58"/>
      <c r="BO50" s="60"/>
      <c r="BP50" s="56"/>
      <c r="BQ50" s="54"/>
      <c r="BR50" s="56"/>
      <c r="BS50" s="54"/>
      <c r="BT50" s="56"/>
      <c r="BU50" s="56"/>
      <c r="BV50" s="58"/>
      <c r="BW50" s="60"/>
      <c r="BX50" s="56"/>
      <c r="BY50" s="58"/>
    </row>
    <row r="51" spans="1:77" s="372" customFormat="1" ht="18" customHeight="1" thickBot="1" x14ac:dyDescent="0.35">
      <c r="A51" s="381" t="s">
        <v>103</v>
      </c>
      <c r="B51" s="54"/>
      <c r="C51" s="132">
        <v>0.13202598051461401</v>
      </c>
      <c r="D51" s="132">
        <v>0.31306778476589803</v>
      </c>
      <c r="E51" s="53"/>
      <c r="F51" s="56"/>
      <c r="G51" s="56"/>
      <c r="H51" s="56"/>
      <c r="I51" s="54"/>
      <c r="J51" s="59"/>
      <c r="K51" s="132">
        <v>3.8878462788157098E-2</v>
      </c>
      <c r="L51" s="137">
        <v>-0.13842058562555459</v>
      </c>
      <c r="M51" s="134">
        <v>0.10486124045446088</v>
      </c>
      <c r="N51" s="134">
        <v>3.2926669290305632E-2</v>
      </c>
      <c r="O51" s="136">
        <v>0.44633527392148076</v>
      </c>
      <c r="P51" s="134">
        <v>0.1479133650290545</v>
      </c>
      <c r="Q51" s="134">
        <v>0.23948175616902434</v>
      </c>
      <c r="R51" s="412">
        <v>0.15457413249211349</v>
      </c>
      <c r="S51" s="137">
        <v>0.47760041194644698</v>
      </c>
      <c r="T51" s="135">
        <v>-1.3907619689817907E-2</v>
      </c>
      <c r="U51" s="134">
        <v>0.10731521463042926</v>
      </c>
      <c r="V51" s="134">
        <v>4.55283310971204E-2</v>
      </c>
      <c r="W51" s="136"/>
      <c r="X51" s="134">
        <v>-2.713742521859186E-2</v>
      </c>
      <c r="Y51" s="134">
        <v>-1.1683903375933058E-3</v>
      </c>
      <c r="Z51" s="412">
        <v>3.8726986128625462E-2</v>
      </c>
      <c r="AA51" s="139">
        <v>-0.22216414009409302</v>
      </c>
      <c r="AB51" s="134">
        <v>0.14582442943841345</v>
      </c>
      <c r="AC51" s="135">
        <v>2.4716137171693964E-2</v>
      </c>
      <c r="AD51" s="134">
        <v>-4.1582906586335759E-3</v>
      </c>
      <c r="AE51" s="136">
        <v>1.4110562971561214E-2</v>
      </c>
      <c r="AF51" s="134">
        <v>-0.17880794701986757</v>
      </c>
      <c r="AG51" s="134">
        <v>-0.11337918792988688</v>
      </c>
      <c r="AH51" s="412">
        <v>-5.9240107913669071E-2</v>
      </c>
      <c r="AI51" s="137">
        <v>0.36312724014336917</v>
      </c>
      <c r="AJ51" s="134">
        <v>1.1115255501678467E-2</v>
      </c>
      <c r="AK51" s="135">
        <v>9.9054227992612986E-2</v>
      </c>
      <c r="AL51" s="134">
        <v>0.29649088025376691</v>
      </c>
      <c r="AM51" s="136">
        <v>0.17029724219336839</v>
      </c>
      <c r="AN51" s="134">
        <v>0.22580645161290325</v>
      </c>
      <c r="AO51" s="134">
        <v>0.25554721388054724</v>
      </c>
      <c r="AP51" s="412">
        <v>0.18872027721352613</v>
      </c>
      <c r="AQ51" s="139">
        <v>1.0407559572719802</v>
      </c>
      <c r="AR51" s="133">
        <v>0.21137671536077907</v>
      </c>
      <c r="AS51" s="134">
        <v>0.4683537858343092</v>
      </c>
      <c r="AT51" s="133">
        <v>0.27073935316155673</v>
      </c>
      <c r="AU51" s="134">
        <v>0.38935754019194335</v>
      </c>
      <c r="AV51" s="133">
        <v>7.7831296992481258E-2</v>
      </c>
      <c r="AW51" s="134">
        <v>0.16164501876889337</v>
      </c>
      <c r="AX51" s="412">
        <v>0.28273893289373175</v>
      </c>
      <c r="AY51" s="139">
        <v>-0.2390884200354324</v>
      </c>
      <c r="AZ51" s="133">
        <v>0.18539496924295018</v>
      </c>
      <c r="BA51" s="134">
        <v>2.600825328570977E-3</v>
      </c>
      <c r="BB51" s="133">
        <v>1.4921780986763E-2</v>
      </c>
      <c r="BC51" s="134">
        <v>7.1056162967200187E-3</v>
      </c>
      <c r="BD51" s="133">
        <v>0.22290043054117392</v>
      </c>
      <c r="BE51" s="134">
        <v>0.12405273242014347</v>
      </c>
      <c r="BF51" s="412">
        <v>6.9162774660690207E-2</v>
      </c>
      <c r="BG51" s="139">
        <v>0.40215895861995987</v>
      </c>
      <c r="BH51" s="134">
        <v>-1.0635564918049623E-2</v>
      </c>
      <c r="BI51" s="134">
        <v>0.12427365799667967</v>
      </c>
      <c r="BJ51" s="134">
        <v>8.145601138249936E-2</v>
      </c>
      <c r="BK51" s="134">
        <v>0.10851900393184799</v>
      </c>
      <c r="BL51" s="134">
        <v>-1.9296760105174005E-2</v>
      </c>
      <c r="BM51" s="134">
        <v>2.3939756277507884E-2</v>
      </c>
      <c r="BN51" s="138">
        <v>6.6477081165071228E-2</v>
      </c>
      <c r="BO51" s="137">
        <v>-0.17261680126802026</v>
      </c>
      <c r="BP51" s="134">
        <v>2.0772746157038391E-4</v>
      </c>
      <c r="BQ51" s="135">
        <v>-7.0235348407937215E-2</v>
      </c>
      <c r="BR51" s="134">
        <v>-7.7732704747286441E-2</v>
      </c>
      <c r="BS51" s="135">
        <v>-7.2968392843067664E-2</v>
      </c>
      <c r="BT51" s="134">
        <v>0.12133054621466877</v>
      </c>
      <c r="BU51" s="134">
        <v>3.1107135758298599E-2</v>
      </c>
      <c r="BV51" s="138">
        <v>-1.419853203947552E-2</v>
      </c>
      <c r="BW51" s="137">
        <v>0.11147600802773217</v>
      </c>
      <c r="BX51" s="134">
        <v>7.0612668743510465E-3</v>
      </c>
      <c r="BY51" s="138">
        <v>4.4934153927602472E-2</v>
      </c>
    </row>
    <row r="52" spans="1:77" ht="18" customHeight="1" x14ac:dyDescent="0.3">
      <c r="A52" s="378" t="s">
        <v>106</v>
      </c>
      <c r="B52" s="33"/>
      <c r="C52" s="34"/>
      <c r="D52" s="34"/>
      <c r="E52" s="32"/>
      <c r="F52" s="87"/>
      <c r="G52" s="87"/>
      <c r="H52" s="87"/>
      <c r="I52" s="33"/>
      <c r="J52" s="110"/>
      <c r="K52" s="34"/>
      <c r="L52" s="43"/>
      <c r="M52" s="87"/>
      <c r="N52" s="87"/>
      <c r="O52" s="110"/>
      <c r="P52" s="87"/>
      <c r="Q52" s="87"/>
      <c r="R52" s="88"/>
      <c r="S52" s="43"/>
      <c r="T52" s="33"/>
      <c r="U52" s="87"/>
      <c r="V52" s="87"/>
      <c r="W52" s="110"/>
      <c r="X52" s="87"/>
      <c r="Y52" s="87"/>
      <c r="Z52" s="88"/>
      <c r="AA52" s="40"/>
      <c r="AB52" s="87"/>
      <c r="AC52" s="33"/>
      <c r="AD52" s="87"/>
      <c r="AE52" s="110"/>
      <c r="AF52" s="87"/>
      <c r="AG52" s="87"/>
      <c r="AH52" s="88"/>
      <c r="AI52" s="43"/>
      <c r="AJ52" s="87"/>
      <c r="AK52" s="33"/>
      <c r="AL52" s="87"/>
      <c r="AM52" s="110"/>
      <c r="AN52" s="87"/>
      <c r="AO52" s="87"/>
      <c r="AP52" s="88"/>
      <c r="AQ52" s="40"/>
      <c r="AR52" s="32"/>
      <c r="AS52" s="87"/>
      <c r="AT52" s="32"/>
      <c r="AU52" s="87"/>
      <c r="AV52" s="32"/>
      <c r="AW52" s="87"/>
      <c r="AX52" s="88"/>
      <c r="AY52" s="40"/>
      <c r="AZ52" s="32"/>
      <c r="BA52" s="87"/>
      <c r="BB52" s="32"/>
      <c r="BC52" s="87"/>
      <c r="BD52" s="32"/>
      <c r="BE52" s="87"/>
      <c r="BF52" s="88"/>
      <c r="BG52" s="40"/>
      <c r="BH52" s="87"/>
      <c r="BI52" s="87"/>
      <c r="BJ52" s="87"/>
      <c r="BK52" s="87"/>
      <c r="BL52" s="87"/>
      <c r="BM52" s="87"/>
      <c r="BN52" s="86"/>
      <c r="BO52" s="43"/>
      <c r="BP52" s="87"/>
      <c r="BQ52" s="33"/>
      <c r="BR52" s="87"/>
      <c r="BS52" s="33"/>
      <c r="BT52" s="87"/>
      <c r="BU52" s="87"/>
      <c r="BV52" s="86"/>
      <c r="BW52" s="43"/>
      <c r="BX52" s="87"/>
      <c r="BY52" s="86"/>
    </row>
    <row r="53" spans="1:77" ht="18" customHeight="1" thickBot="1" x14ac:dyDescent="0.35">
      <c r="A53" s="383" t="s">
        <v>107</v>
      </c>
      <c r="B53" s="90"/>
      <c r="C53" s="121">
        <v>0.14404934687953563</v>
      </c>
      <c r="D53" s="121">
        <v>0.22775487190330201</v>
      </c>
      <c r="E53" s="89"/>
      <c r="F53" s="92"/>
      <c r="G53" s="92"/>
      <c r="H53" s="92"/>
      <c r="I53" s="90"/>
      <c r="J53" s="95"/>
      <c r="K53" s="121">
        <v>6.3117106773823206E-2</v>
      </c>
      <c r="L53" s="126">
        <v>-0.13525872442839948</v>
      </c>
      <c r="M53" s="123">
        <v>0.14562362189627076</v>
      </c>
      <c r="N53" s="123">
        <v>6.5610859728506776E-2</v>
      </c>
      <c r="O53" s="125">
        <v>0.2658908908908908</v>
      </c>
      <c r="P53" s="123">
        <v>0.12101514418090042</v>
      </c>
      <c r="Q53" s="123">
        <v>0.17258272836591981</v>
      </c>
      <c r="R53" s="411">
        <v>0.13045708577445403</v>
      </c>
      <c r="S53" s="126">
        <v>0.83022543835235174</v>
      </c>
      <c r="T53" s="124">
        <v>1.2133891213389036E-2</v>
      </c>
      <c r="U53" s="123">
        <v>0.20124815029273635</v>
      </c>
      <c r="V53" s="123">
        <v>-3.2647227438964199E-2</v>
      </c>
      <c r="W53" s="125"/>
      <c r="X53" s="123">
        <v>4.8943310098081394E-2</v>
      </c>
      <c r="Y53" s="123">
        <v>1.7590701914311557E-2</v>
      </c>
      <c r="Z53" s="411">
        <v>8.5766473215351802E-2</v>
      </c>
      <c r="AA53" s="128">
        <v>-0.3185827250608273</v>
      </c>
      <c r="AB53" s="123">
        <v>0.12451426209177341</v>
      </c>
      <c r="AC53" s="124">
        <v>-3.1546248192383941E-2</v>
      </c>
      <c r="AD53" s="123">
        <v>9.4341427168359512E-2</v>
      </c>
      <c r="AE53" s="125">
        <v>1.1736594279288859E-2</v>
      </c>
      <c r="AF53" s="123">
        <v>-0.18389790637497061</v>
      </c>
      <c r="AG53" s="123">
        <v>-8.2266432757269192E-2</v>
      </c>
      <c r="AH53" s="411">
        <v>-6.1435924508380646E-2</v>
      </c>
      <c r="AI53" s="126">
        <v>0.38161124748939979</v>
      </c>
      <c r="AJ53" s="123">
        <v>-2.4483493860745553E-2</v>
      </c>
      <c r="AK53" s="124">
        <v>7.6153080411458962E-2</v>
      </c>
      <c r="AL53" s="123">
        <v>0.21708683473389345</v>
      </c>
      <c r="AM53" s="125">
        <v>0.12857738260627949</v>
      </c>
      <c r="AN53" s="123">
        <v>0.14462780139799669</v>
      </c>
      <c r="AO53" s="123">
        <v>0.17619066986618948</v>
      </c>
      <c r="AP53" s="411">
        <v>0.13379737045630313</v>
      </c>
      <c r="AQ53" s="128">
        <v>1.0557260539492814</v>
      </c>
      <c r="AR53" s="122">
        <v>0.25414531202894186</v>
      </c>
      <c r="AS53" s="123">
        <v>0.50917313325453528</v>
      </c>
      <c r="AT53" s="122">
        <v>0.32458764863828149</v>
      </c>
      <c r="AU53" s="123">
        <v>0.43512648488951799</v>
      </c>
      <c r="AV53" s="122">
        <v>0.1927096449257113</v>
      </c>
      <c r="AW53" s="123">
        <v>0.25215256405823161</v>
      </c>
      <c r="AX53" s="411">
        <v>0.35553350696597619</v>
      </c>
      <c r="AY53" s="128">
        <v>-4.9265341400172913E-2</v>
      </c>
      <c r="AZ53" s="122">
        <v>0.26448317307692304</v>
      </c>
      <c r="BA53" s="123">
        <v>0.12851159464705275</v>
      </c>
      <c r="BB53" s="122">
        <v>-0.12087339279508857</v>
      </c>
      <c r="BC53" s="123">
        <v>3.6176098471039753E-2</v>
      </c>
      <c r="BD53" s="122">
        <v>0.19098395270270263</v>
      </c>
      <c r="BE53" s="123">
        <v>4.2281137807235636E-2</v>
      </c>
      <c r="BF53" s="411">
        <v>8.0897265809658947E-2</v>
      </c>
      <c r="BG53" s="128">
        <v>0.29388429752066125</v>
      </c>
      <c r="BH53" s="123">
        <v>-4.0159688227745849E-2</v>
      </c>
      <c r="BI53" s="123">
        <v>8.1801997525723369E-2</v>
      </c>
      <c r="BJ53" s="123">
        <v>0.12398708742341391</v>
      </c>
      <c r="BK53" s="123">
        <v>9.5053807947019786E-2</v>
      </c>
      <c r="BL53" s="123">
        <v>6.2982005141388075E-2</v>
      </c>
      <c r="BM53" s="123">
        <v>8.7517553853899033E-2</v>
      </c>
      <c r="BN53" s="127">
        <v>8.484523574391245E-2</v>
      </c>
      <c r="BO53" s="126">
        <v>-0.12525549310168627</v>
      </c>
      <c r="BP53" s="123">
        <v>-0.27148940384234499</v>
      </c>
      <c r="BQ53" s="124">
        <v>-0.20763137342407678</v>
      </c>
      <c r="BR53" s="123">
        <v>0.21622413692046183</v>
      </c>
      <c r="BS53" s="124">
        <v>-7.0965547219019931E-2</v>
      </c>
      <c r="BT53" s="123">
        <v>-4.6824834257599091E-2</v>
      </c>
      <c r="BU53" s="123">
        <v>6.2518273072800001E-2</v>
      </c>
      <c r="BV53" s="127">
        <v>-6.3436329588014928E-2</v>
      </c>
      <c r="BW53" s="126">
        <v>-0.1732018985031033</v>
      </c>
      <c r="BX53" s="123">
        <v>0.36110922313600224</v>
      </c>
      <c r="BY53" s="127">
        <v>0.10352717544353696</v>
      </c>
    </row>
    <row r="54" spans="1:77" ht="18" customHeight="1" x14ac:dyDescent="0.3">
      <c r="A54" s="381" t="s">
        <v>108</v>
      </c>
      <c r="B54" s="54"/>
      <c r="C54" s="55"/>
      <c r="D54" s="55"/>
      <c r="E54" s="53"/>
      <c r="F54" s="56"/>
      <c r="G54" s="56"/>
      <c r="H54" s="56"/>
      <c r="I54" s="54"/>
      <c r="J54" s="59"/>
      <c r="K54" s="55"/>
      <c r="L54" s="60"/>
      <c r="M54" s="56"/>
      <c r="N54" s="56"/>
      <c r="O54" s="59"/>
      <c r="P54" s="56"/>
      <c r="Q54" s="56"/>
      <c r="R54" s="61"/>
      <c r="S54" s="60"/>
      <c r="T54" s="54"/>
      <c r="U54" s="56"/>
      <c r="V54" s="56"/>
      <c r="W54" s="59"/>
      <c r="X54" s="56"/>
      <c r="Y54" s="56"/>
      <c r="Z54" s="61"/>
      <c r="AA54" s="57"/>
      <c r="AB54" s="56"/>
      <c r="AC54" s="54"/>
      <c r="AD54" s="56"/>
      <c r="AE54" s="59"/>
      <c r="AF54" s="56"/>
      <c r="AG54" s="56"/>
      <c r="AH54" s="61"/>
      <c r="AI54" s="60"/>
      <c r="AJ54" s="56"/>
      <c r="AK54" s="54"/>
      <c r="AL54" s="56"/>
      <c r="AM54" s="59"/>
      <c r="AN54" s="56"/>
      <c r="AO54" s="56"/>
      <c r="AP54" s="61"/>
      <c r="AQ54" s="57"/>
      <c r="AR54" s="53"/>
      <c r="AS54" s="56"/>
      <c r="AT54" s="53"/>
      <c r="AU54" s="56"/>
      <c r="AV54" s="53"/>
      <c r="AW54" s="56"/>
      <c r="AX54" s="61"/>
      <c r="AY54" s="57"/>
      <c r="AZ54" s="53"/>
      <c r="BA54" s="56"/>
      <c r="BB54" s="53"/>
      <c r="BC54" s="56"/>
      <c r="BD54" s="53"/>
      <c r="BE54" s="56"/>
      <c r="BF54" s="61"/>
      <c r="BG54" s="57"/>
      <c r="BH54" s="56"/>
      <c r="BI54" s="56"/>
      <c r="BJ54" s="56"/>
      <c r="BK54" s="56"/>
      <c r="BL54" s="56"/>
      <c r="BM54" s="56"/>
      <c r="BN54" s="58"/>
      <c r="BO54" s="60"/>
      <c r="BP54" s="56"/>
      <c r="BQ54" s="54"/>
      <c r="BR54" s="56"/>
      <c r="BS54" s="54"/>
      <c r="BT54" s="56"/>
      <c r="BU54" s="56"/>
      <c r="BV54" s="58"/>
      <c r="BW54" s="60"/>
      <c r="BX54" s="56"/>
      <c r="BY54" s="58"/>
    </row>
    <row r="55" spans="1:77" ht="18" customHeight="1" thickBot="1" x14ac:dyDescent="0.35">
      <c r="A55" s="381" t="s">
        <v>109</v>
      </c>
      <c r="B55" s="413"/>
      <c r="C55" s="132">
        <v>0.89685314685314688</v>
      </c>
      <c r="D55" s="132">
        <v>0.29568988885876935</v>
      </c>
      <c r="E55" s="53"/>
      <c r="F55" s="56"/>
      <c r="G55" s="56"/>
      <c r="H55" s="56"/>
      <c r="I55" s="54"/>
      <c r="J55" s="59"/>
      <c r="K55" s="132">
        <v>0.10770325118205792</v>
      </c>
      <c r="L55" s="137">
        <v>-0.21347586653709105</v>
      </c>
      <c r="M55" s="134">
        <v>0.22814528380057997</v>
      </c>
      <c r="N55" s="134">
        <v>9.614639814097603E-2</v>
      </c>
      <c r="O55" s="136">
        <v>0.22022185851973086</v>
      </c>
      <c r="P55" s="134">
        <v>0.10905504414803691</v>
      </c>
      <c r="Q55" s="134">
        <v>0.14691855063487158</v>
      </c>
      <c r="R55" s="412">
        <v>0.12711064103048386</v>
      </c>
      <c r="S55" s="137">
        <v>0.79242174629324547</v>
      </c>
      <c r="T55" s="135">
        <v>-3.6995389632295095E-2</v>
      </c>
      <c r="U55" s="134">
        <v>0.14088861408002828</v>
      </c>
      <c r="V55" s="134">
        <v>-2.1828464977645456E-2</v>
      </c>
      <c r="W55" s="136"/>
      <c r="X55" s="134">
        <v>0.10472338443296358</v>
      </c>
      <c r="Y55" s="134">
        <v>5.8864826915807189E-2</v>
      </c>
      <c r="Z55" s="412">
        <v>8.9985923989543526E-2</v>
      </c>
      <c r="AA55" s="139">
        <v>-0.21599264705882348</v>
      </c>
      <c r="AB55" s="134">
        <v>0.14829518916394213</v>
      </c>
      <c r="AC55" s="135">
        <v>2.5549705791266586E-2</v>
      </c>
      <c r="AD55" s="134">
        <v>0.23957668517144221</v>
      </c>
      <c r="AE55" s="136">
        <v>9.7638603696098558E-2</v>
      </c>
      <c r="AF55" s="134">
        <v>-0.20386414168519518</v>
      </c>
      <c r="AG55" s="134">
        <v>-5.5439383893507443E-2</v>
      </c>
      <c r="AH55" s="412">
        <v>-2.3275835562524994E-2</v>
      </c>
      <c r="AI55" s="137">
        <v>0.21922626025791314</v>
      </c>
      <c r="AJ55" s="134">
        <v>-7.829977628635354E-3</v>
      </c>
      <c r="AK55" s="135">
        <v>5.0656802053450134E-2</v>
      </c>
      <c r="AL55" s="134">
        <v>0.19149459193706986</v>
      </c>
      <c r="AM55" s="136">
        <v>0.10424656252923015</v>
      </c>
      <c r="AN55" s="134">
        <v>0.20242681047765787</v>
      </c>
      <c r="AO55" s="134">
        <v>0.19762419006479481</v>
      </c>
      <c r="AP55" s="412">
        <v>0.13634074167348742</v>
      </c>
      <c r="AQ55" s="139">
        <v>1.0975961538461538</v>
      </c>
      <c r="AR55" s="133">
        <v>0.20528851081274979</v>
      </c>
      <c r="AS55" s="134">
        <v>0.4720126464036789</v>
      </c>
      <c r="AT55" s="133">
        <v>0.3814730761295646</v>
      </c>
      <c r="AU55" s="134">
        <v>0.43483969336326278</v>
      </c>
      <c r="AV55" s="133">
        <v>7.4163062630145715E-2</v>
      </c>
      <c r="AW55" s="134">
        <v>0</v>
      </c>
      <c r="AX55" s="412">
        <v>0.31008117018034742</v>
      </c>
      <c r="AY55" s="139">
        <v>-4.6986018794407114E-3</v>
      </c>
      <c r="AZ55" s="133">
        <v>0.34489795918367339</v>
      </c>
      <c r="BA55" s="134">
        <v>0.19598750366103679</v>
      </c>
      <c r="BB55" s="133">
        <v>-0.14717741935483875</v>
      </c>
      <c r="BC55" s="134">
        <v>6.0334140149949755E-2</v>
      </c>
      <c r="BD55" s="133">
        <v>0.20244575348594429</v>
      </c>
      <c r="BE55" s="134">
        <v>0</v>
      </c>
      <c r="BF55" s="412">
        <v>0.10063651166233156</v>
      </c>
      <c r="BG55" s="139">
        <v>0.27806563039723664</v>
      </c>
      <c r="BH55" s="134">
        <v>-2.3141122913505341E-2</v>
      </c>
      <c r="BI55" s="134">
        <v>8.3629239622872609E-2</v>
      </c>
      <c r="BJ55" s="134">
        <v>9.491287978285623E-2</v>
      </c>
      <c r="BK55" s="134">
        <v>8.7216747397138139E-2</v>
      </c>
      <c r="BL55" s="134">
        <v>0.11509363760386959</v>
      </c>
      <c r="BM55" s="134">
        <v>0.37452660054102793</v>
      </c>
      <c r="BN55" s="138">
        <v>9.5873040270519461E-2</v>
      </c>
      <c r="BO55" s="137">
        <v>-0.10027027027027025</v>
      </c>
      <c r="BP55" s="134">
        <v>-0.26666666666666672</v>
      </c>
      <c r="BQ55" s="135">
        <v>-0.19709981167608281</v>
      </c>
      <c r="BR55" s="134">
        <v>0.18560575769692123</v>
      </c>
      <c r="BS55" s="135">
        <v>-7.4561515811035761E-2</v>
      </c>
      <c r="BT55" s="134">
        <v>-1.9408297186074952E-2</v>
      </c>
      <c r="BU55" s="134">
        <v>6.4683307639321619E-2</v>
      </c>
      <c r="BV55" s="138">
        <v>-5.7189943546407607E-2</v>
      </c>
      <c r="BW55" s="137">
        <v>-0.20686892960849101</v>
      </c>
      <c r="BX55" s="134">
        <v>0.38658428949691093</v>
      </c>
      <c r="BY55" s="138">
        <v>0.10855186001782613</v>
      </c>
    </row>
    <row r="56" spans="1:77" s="380" customFormat="1" ht="18" customHeight="1" x14ac:dyDescent="0.3">
      <c r="A56" s="378" t="s">
        <v>110</v>
      </c>
      <c r="B56" s="33"/>
      <c r="C56" s="34"/>
      <c r="D56" s="34"/>
      <c r="E56" s="32"/>
      <c r="F56" s="87"/>
      <c r="G56" s="87"/>
      <c r="H56" s="87"/>
      <c r="I56" s="33"/>
      <c r="J56" s="110"/>
      <c r="K56" s="34"/>
      <c r="L56" s="43"/>
      <c r="M56" s="87"/>
      <c r="N56" s="87"/>
      <c r="O56" s="110"/>
      <c r="P56" s="87"/>
      <c r="Q56" s="87"/>
      <c r="R56" s="88"/>
      <c r="S56" s="43"/>
      <c r="T56" s="33"/>
      <c r="U56" s="87"/>
      <c r="V56" s="87"/>
      <c r="W56" s="110"/>
      <c r="X56" s="87"/>
      <c r="Y56" s="87"/>
      <c r="Z56" s="88"/>
      <c r="AA56" s="40"/>
      <c r="AB56" s="87"/>
      <c r="AC56" s="33"/>
      <c r="AD56" s="87"/>
      <c r="AE56" s="110"/>
      <c r="AF56" s="87"/>
      <c r="AG56" s="87"/>
      <c r="AH56" s="88"/>
      <c r="AI56" s="43"/>
      <c r="AJ56" s="87"/>
      <c r="AK56" s="33"/>
      <c r="AL56" s="87"/>
      <c r="AM56" s="110"/>
      <c r="AN56" s="87"/>
      <c r="AO56" s="87"/>
      <c r="AP56" s="88"/>
      <c r="AQ56" s="40"/>
      <c r="AR56" s="32"/>
      <c r="AS56" s="87"/>
      <c r="AT56" s="32"/>
      <c r="AU56" s="87"/>
      <c r="AV56" s="32"/>
      <c r="AW56" s="87"/>
      <c r="AX56" s="88"/>
      <c r="AY56" s="40"/>
      <c r="AZ56" s="32"/>
      <c r="BA56" s="87"/>
      <c r="BB56" s="32"/>
      <c r="BC56" s="87"/>
      <c r="BD56" s="32"/>
      <c r="BE56" s="87"/>
      <c r="BF56" s="88"/>
      <c r="BG56" s="40"/>
      <c r="BH56" s="87"/>
      <c r="BI56" s="87"/>
      <c r="BJ56" s="87"/>
      <c r="BK56" s="87"/>
      <c r="BL56" s="87"/>
      <c r="BM56" s="87"/>
      <c r="BN56" s="86"/>
      <c r="BO56" s="43"/>
      <c r="BP56" s="87"/>
      <c r="BQ56" s="33"/>
      <c r="BR56" s="87"/>
      <c r="BS56" s="33"/>
      <c r="BT56" s="87"/>
      <c r="BU56" s="87"/>
      <c r="BV56" s="86"/>
      <c r="BW56" s="43"/>
      <c r="BX56" s="87"/>
      <c r="BY56" s="86"/>
    </row>
    <row r="57" spans="1:77" s="380" customFormat="1" ht="18" customHeight="1" thickBot="1" x14ac:dyDescent="0.35">
      <c r="A57" s="383" t="s">
        <v>111</v>
      </c>
      <c r="B57" s="90"/>
      <c r="C57" s="121">
        <v>-2.5420694593626947E-2</v>
      </c>
      <c r="D57" s="121">
        <v>2.828802351212345E-2</v>
      </c>
      <c r="E57" s="89"/>
      <c r="F57" s="92"/>
      <c r="G57" s="92"/>
      <c r="H57" s="92"/>
      <c r="I57" s="90"/>
      <c r="J57" s="95"/>
      <c r="K57" s="121">
        <v>4.3015362629510445E-2</v>
      </c>
      <c r="L57" s="126">
        <v>-4.8387096774193505E-2</v>
      </c>
      <c r="M57" s="123">
        <v>0.13225991949396199</v>
      </c>
      <c r="N57" s="123">
        <v>4.3656607090536204E-2</v>
      </c>
      <c r="O57" s="125">
        <v>0.18031784841075793</v>
      </c>
      <c r="P57" s="123">
        <v>1.133585241164714E-2</v>
      </c>
      <c r="Q57" s="123">
        <v>8.2486166516535731E-2</v>
      </c>
      <c r="R57" s="411">
        <v>6.432828663423984E-2</v>
      </c>
      <c r="S57" s="126">
        <v>0.22912743251726297</v>
      </c>
      <c r="T57" s="124">
        <v>4.4692737430167551E-2</v>
      </c>
      <c r="U57" s="123">
        <v>0.12717574396406506</v>
      </c>
      <c r="V57" s="123">
        <v>-2.5634386328327263E-2</v>
      </c>
      <c r="W57" s="125"/>
      <c r="X57" s="123">
        <v>3.4945054945054954E-2</v>
      </c>
      <c r="Y57" s="123">
        <v>7.132667617689048E-3</v>
      </c>
      <c r="Z57" s="411">
        <v>6.5589598352214118E-2</v>
      </c>
      <c r="AA57" s="128">
        <v>0.17773237997957092</v>
      </c>
      <c r="AB57" s="123">
        <v>-6.4657267865824042E-2</v>
      </c>
      <c r="AC57" s="124">
        <v>4.6641098602004272E-2</v>
      </c>
      <c r="AD57" s="123">
        <v>-2.524581450969976E-2</v>
      </c>
      <c r="AE57" s="125">
        <v>2.3805503967583963E-2</v>
      </c>
      <c r="AF57" s="123">
        <v>1.1255043533658915E-2</v>
      </c>
      <c r="AG57" s="123">
        <v>-4.9575070821529232E-3</v>
      </c>
      <c r="AH57" s="411">
        <v>2.0235578375113361E-2</v>
      </c>
      <c r="AI57" s="126">
        <v>-0.25802254986990458</v>
      </c>
      <c r="AJ57" s="123">
        <v>-4.0280665280665318E-2</v>
      </c>
      <c r="AK57" s="124">
        <v>-0.15898345153664306</v>
      </c>
      <c r="AL57" s="123">
        <v>7.3609596510360031E-3</v>
      </c>
      <c r="AM57" s="125">
        <v>-0.10867414248021112</v>
      </c>
      <c r="AN57" s="123">
        <v>2.0999580008399743E-2</v>
      </c>
      <c r="AO57" s="123">
        <v>1.5065243179122279E-2</v>
      </c>
      <c r="AP57" s="411">
        <v>-7.2113676731793919E-2</v>
      </c>
      <c r="AQ57" s="128">
        <v>6.4289888953828145E-2</v>
      </c>
      <c r="AR57" s="122">
        <v>3.3306255077172997E-2</v>
      </c>
      <c r="AS57" s="123">
        <v>4.820801124385099E-2</v>
      </c>
      <c r="AT57" s="122">
        <v>0.10987821380243568</v>
      </c>
      <c r="AU57" s="123">
        <v>6.9287696577243318E-2</v>
      </c>
      <c r="AV57" s="122">
        <v>-3.3730974907445477E-2</v>
      </c>
      <c r="AW57" s="123">
        <v>2.8280939581629028E-2</v>
      </c>
      <c r="AX57" s="411">
        <v>3.7327718223583384E-2</v>
      </c>
      <c r="AY57" s="128">
        <v>0.15870400878638113</v>
      </c>
      <c r="AZ57" s="122">
        <v>0.1648322851153039</v>
      </c>
      <c r="BA57" s="123">
        <v>0.16183963529096279</v>
      </c>
      <c r="BB57" s="122">
        <v>0.20263350402340885</v>
      </c>
      <c r="BC57" s="123">
        <v>0.17631282982956997</v>
      </c>
      <c r="BD57" s="122">
        <v>0.14367816091954033</v>
      </c>
      <c r="BE57" s="123">
        <v>0.17115581316058637</v>
      </c>
      <c r="BF57" s="411">
        <v>0.16688195854093624</v>
      </c>
      <c r="BG57" s="128">
        <v>0.17393364928909949</v>
      </c>
      <c r="BH57" s="123">
        <v>0.1831271091113611</v>
      </c>
      <c r="BI57" s="123">
        <v>0.17864974033467984</v>
      </c>
      <c r="BJ57" s="123">
        <v>5.2716950527169404E-2</v>
      </c>
      <c r="BK57" s="123">
        <v>0.13297050820033829</v>
      </c>
      <c r="BL57" s="123">
        <v>0.13512004466778338</v>
      </c>
      <c r="BM57" s="123">
        <v>9.5681707908782165E-2</v>
      </c>
      <c r="BN57" s="127">
        <v>0.1335793357933579</v>
      </c>
      <c r="BO57" s="126">
        <v>0.38130803391199031</v>
      </c>
      <c r="BP57" s="123">
        <v>0.25651264498954163</v>
      </c>
      <c r="BQ57" s="124">
        <v>0.31704690100851862</v>
      </c>
      <c r="BR57" s="123">
        <v>0.37153312788906012</v>
      </c>
      <c r="BS57" s="124">
        <v>0.33541058098020127</v>
      </c>
      <c r="BT57" s="123">
        <v>0.36071487129037538</v>
      </c>
      <c r="BU57" s="123">
        <v>0.36568948720219652</v>
      </c>
      <c r="BV57" s="127">
        <v>0.34258742559523814</v>
      </c>
      <c r="BW57" s="126">
        <v>6.1668858687710104E-2</v>
      </c>
      <c r="BX57" s="123">
        <v>6.991525423728806E-2</v>
      </c>
      <c r="BY57" s="127">
        <v>6.5720020816296243E-2</v>
      </c>
    </row>
    <row r="58" spans="1:77" s="380" customFormat="1" ht="18" customHeight="1" x14ac:dyDescent="0.3">
      <c r="A58" s="381" t="s">
        <v>114</v>
      </c>
      <c r="B58" s="54"/>
      <c r="C58" s="55"/>
      <c r="D58" s="55"/>
      <c r="E58" s="53"/>
      <c r="F58" s="56"/>
      <c r="G58" s="56"/>
      <c r="H58" s="56"/>
      <c r="I58" s="54"/>
      <c r="J58" s="59"/>
      <c r="K58" s="55"/>
      <c r="L58" s="60"/>
      <c r="M58" s="56"/>
      <c r="N58" s="56"/>
      <c r="O58" s="59"/>
      <c r="P58" s="56"/>
      <c r="Q58" s="56"/>
      <c r="R58" s="61"/>
      <c r="S58" s="60"/>
      <c r="T58" s="54"/>
      <c r="U58" s="56"/>
      <c r="V58" s="56"/>
      <c r="W58" s="59"/>
      <c r="X58" s="56"/>
      <c r="Y58" s="56"/>
      <c r="Z58" s="61"/>
      <c r="AA58" s="57"/>
      <c r="AB58" s="56"/>
      <c r="AC58" s="54"/>
      <c r="AD58" s="56"/>
      <c r="AE58" s="59"/>
      <c r="AF58" s="56"/>
      <c r="AG58" s="56"/>
      <c r="AH58" s="61"/>
      <c r="AI58" s="60"/>
      <c r="AJ58" s="56"/>
      <c r="AK58" s="54"/>
      <c r="AL58" s="56"/>
      <c r="AM58" s="59"/>
      <c r="AN58" s="56"/>
      <c r="AO58" s="56"/>
      <c r="AP58" s="61"/>
      <c r="AQ58" s="57"/>
      <c r="AR58" s="53"/>
      <c r="AS58" s="56"/>
      <c r="AT58" s="53"/>
      <c r="AU58" s="56"/>
      <c r="AV58" s="53"/>
      <c r="AW58" s="56"/>
      <c r="AX58" s="61"/>
      <c r="AY58" s="57"/>
      <c r="AZ58" s="53"/>
      <c r="BA58" s="56"/>
      <c r="BB58" s="53"/>
      <c r="BC58" s="56"/>
      <c r="BD58" s="53"/>
      <c r="BE58" s="56"/>
      <c r="BF58" s="61"/>
      <c r="BG58" s="57"/>
      <c r="BH58" s="56"/>
      <c r="BI58" s="56"/>
      <c r="BJ58" s="56"/>
      <c r="BK58" s="56"/>
      <c r="BL58" s="56"/>
      <c r="BM58" s="56"/>
      <c r="BN58" s="58"/>
      <c r="BO58" s="60"/>
      <c r="BP58" s="56"/>
      <c r="BQ58" s="54"/>
      <c r="BR58" s="56"/>
      <c r="BS58" s="54"/>
      <c r="BT58" s="56"/>
      <c r="BU58" s="56"/>
      <c r="BV58" s="58"/>
      <c r="BW58" s="60"/>
      <c r="BX58" s="56"/>
      <c r="BY58" s="58"/>
    </row>
    <row r="59" spans="1:77" s="380" customFormat="1" ht="18" customHeight="1" thickBot="1" x14ac:dyDescent="0.35">
      <c r="A59" s="381" t="s">
        <v>115</v>
      </c>
      <c r="B59" s="54"/>
      <c r="C59" s="132">
        <v>-0.16036626863824788</v>
      </c>
      <c r="D59" s="132">
        <v>-0.10854026969272712</v>
      </c>
      <c r="E59" s="53"/>
      <c r="F59" s="56"/>
      <c r="G59" s="56"/>
      <c r="H59" s="56"/>
      <c r="I59" s="54"/>
      <c r="J59" s="59"/>
      <c r="K59" s="132">
        <v>6.430815010745583E-2</v>
      </c>
      <c r="L59" s="137">
        <v>0.19318621757646137</v>
      </c>
      <c r="M59" s="134">
        <v>0.1362017804154303</v>
      </c>
      <c r="N59" s="134">
        <v>0.16092726356458931</v>
      </c>
      <c r="O59" s="136">
        <v>5.3416890480453505E-2</v>
      </c>
      <c r="P59" s="134">
        <v>0.8885778275475924</v>
      </c>
      <c r="Q59" s="134">
        <v>0.48432760364004035</v>
      </c>
      <c r="R59" s="412">
        <v>0.33480894687791229</v>
      </c>
      <c r="S59" s="137">
        <v>0.92894224529526292</v>
      </c>
      <c r="T59" s="135">
        <v>0.11517367458866534</v>
      </c>
      <c r="U59" s="134">
        <v>0.47807842569816228</v>
      </c>
      <c r="V59" s="134">
        <v>6.005665722379594E-2</v>
      </c>
      <c r="W59" s="136"/>
      <c r="X59" s="134">
        <v>0.14942187963237474</v>
      </c>
      <c r="Y59" s="134">
        <v>0.11872323861424672</v>
      </c>
      <c r="Z59" s="412">
        <v>0.26322220282771869</v>
      </c>
      <c r="AA59" s="139">
        <v>-0.43010933557611442</v>
      </c>
      <c r="AB59" s="134">
        <v>0.48899297423887589</v>
      </c>
      <c r="AC59" s="135">
        <v>-4.5912873225648521E-2</v>
      </c>
      <c r="AD59" s="134">
        <v>-0.42276857295563874</v>
      </c>
      <c r="AE59" s="136">
        <v>-0.14695135057677156</v>
      </c>
      <c r="AF59" s="134">
        <v>-0.25586793912819195</v>
      </c>
      <c r="AG59" s="134">
        <v>-0.31019485038274186</v>
      </c>
      <c r="AH59" s="412">
        <v>-0.185850490534752</v>
      </c>
      <c r="AI59" s="137">
        <v>-0.23317591499409684</v>
      </c>
      <c r="AJ59" s="134">
        <v>-0.47294746775715635</v>
      </c>
      <c r="AK59" s="135">
        <v>-0.38959573158218752</v>
      </c>
      <c r="AL59" s="134">
        <v>1.125</v>
      </c>
      <c r="AM59" s="136">
        <v>-0.11481605912985049</v>
      </c>
      <c r="AN59" s="134">
        <v>-0.31854419410745238</v>
      </c>
      <c r="AO59" s="134">
        <v>7.4653215636822257E-2</v>
      </c>
      <c r="AP59" s="412">
        <v>-0.18131930300973076</v>
      </c>
      <c r="AQ59" s="139">
        <v>-0.18129330254041576</v>
      </c>
      <c r="AR59" s="133">
        <v>0.24619516562220234</v>
      </c>
      <c r="AS59" s="134">
        <v>5.9505799293998907E-2</v>
      </c>
      <c r="AT59" s="133">
        <v>-0.17276688453159039</v>
      </c>
      <c r="AU59" s="134">
        <v>-4.1654805958819652E-2</v>
      </c>
      <c r="AV59" s="133">
        <v>0.59130213631739581</v>
      </c>
      <c r="AW59" s="134">
        <v>0.17977000704060075</v>
      </c>
      <c r="AX59" s="412">
        <v>0.1303296247667749</v>
      </c>
      <c r="AY59" s="139">
        <v>1.7122708039492243</v>
      </c>
      <c r="AZ59" s="133">
        <v>0.51125478927203072</v>
      </c>
      <c r="BA59" s="134">
        <v>0.9165476757099793</v>
      </c>
      <c r="BB59" s="133">
        <v>0.50355543850408213</v>
      </c>
      <c r="BC59" s="134">
        <v>0.7612871287128713</v>
      </c>
      <c r="BD59" s="133">
        <v>-0.24516541473549625</v>
      </c>
      <c r="BE59" s="134">
        <v>3.7596976327829656E-2</v>
      </c>
      <c r="BF59" s="412">
        <v>0.3762914959955983</v>
      </c>
      <c r="BG59" s="139">
        <v>-1.1787138152192789E-2</v>
      </c>
      <c r="BH59" s="134">
        <v>7.7642212010775591E-3</v>
      </c>
      <c r="BI59" s="134">
        <v>-1.5728476821191828E-3</v>
      </c>
      <c r="BJ59" s="134">
        <v>-0.23857067787703623</v>
      </c>
      <c r="BK59" s="134">
        <v>-5.7553130384836337E-2</v>
      </c>
      <c r="BL59" s="134">
        <v>0.19012152097216783</v>
      </c>
      <c r="BM59" s="134">
        <v>-1.2461656441717928E-3</v>
      </c>
      <c r="BN59" s="138">
        <v>-1.421464108031234E-3</v>
      </c>
      <c r="BO59" s="137">
        <v>-0.26574285213120508</v>
      </c>
      <c r="BP59" s="134">
        <v>8.0660377358490631E-2</v>
      </c>
      <c r="BQ59" s="135">
        <v>-8.3077688417212525E-2</v>
      </c>
      <c r="BR59" s="134">
        <v>0.40395675178283863</v>
      </c>
      <c r="BS59" s="135">
        <v>4.5953193564115091E-2</v>
      </c>
      <c r="BT59" s="134">
        <v>-4.6936758893280639E-2</v>
      </c>
      <c r="BU59" s="134">
        <v>0.14118437470006717</v>
      </c>
      <c r="BV59" s="138">
        <v>2.0862989323843451E-2</v>
      </c>
      <c r="BW59" s="137">
        <v>0.28045867176301953</v>
      </c>
      <c r="BX59" s="134">
        <v>-5.0923905136039616E-2</v>
      </c>
      <c r="BY59" s="138">
        <v>7.4509449317298193E-2</v>
      </c>
    </row>
    <row r="60" spans="1:77" s="380" customFormat="1" ht="18" customHeight="1" x14ac:dyDescent="0.3">
      <c r="A60" s="378" t="s">
        <v>116</v>
      </c>
      <c r="B60" s="33"/>
      <c r="C60" s="34"/>
      <c r="D60" s="34"/>
      <c r="E60" s="32"/>
      <c r="F60" s="87"/>
      <c r="G60" s="87"/>
      <c r="H60" s="87"/>
      <c r="I60" s="33"/>
      <c r="J60" s="110"/>
      <c r="K60" s="34"/>
      <c r="L60" s="43"/>
      <c r="M60" s="87"/>
      <c r="N60" s="87"/>
      <c r="O60" s="110"/>
      <c r="P60" s="87"/>
      <c r="Q60" s="87"/>
      <c r="R60" s="88"/>
      <c r="S60" s="43"/>
      <c r="T60" s="33"/>
      <c r="U60" s="87"/>
      <c r="V60" s="87"/>
      <c r="W60" s="110"/>
      <c r="X60" s="87"/>
      <c r="Y60" s="87"/>
      <c r="Z60" s="88"/>
      <c r="AA60" s="40"/>
      <c r="AB60" s="87"/>
      <c r="AC60" s="33"/>
      <c r="AD60" s="87"/>
      <c r="AE60" s="110"/>
      <c r="AF60" s="87"/>
      <c r="AG60" s="87"/>
      <c r="AH60" s="88"/>
      <c r="AI60" s="43"/>
      <c r="AJ60" s="87"/>
      <c r="AK60" s="33"/>
      <c r="AL60" s="87"/>
      <c r="AM60" s="110"/>
      <c r="AN60" s="87"/>
      <c r="AO60" s="87"/>
      <c r="AP60" s="88"/>
      <c r="AQ60" s="40"/>
      <c r="AR60" s="32"/>
      <c r="AS60" s="87"/>
      <c r="AT60" s="32"/>
      <c r="AU60" s="87"/>
      <c r="AV60" s="32"/>
      <c r="AW60" s="87"/>
      <c r="AX60" s="88"/>
      <c r="AY60" s="40"/>
      <c r="AZ60" s="32"/>
      <c r="BA60" s="87"/>
      <c r="BB60" s="32"/>
      <c r="BC60" s="87"/>
      <c r="BD60" s="32"/>
      <c r="BE60" s="87"/>
      <c r="BF60" s="88"/>
      <c r="BG60" s="40"/>
      <c r="BH60" s="87"/>
      <c r="BI60" s="87"/>
      <c r="BJ60" s="87"/>
      <c r="BK60" s="87"/>
      <c r="BL60" s="87"/>
      <c r="BM60" s="87"/>
      <c r="BN60" s="86"/>
      <c r="BO60" s="43"/>
      <c r="BP60" s="87"/>
      <c r="BQ60" s="33"/>
      <c r="BR60" s="87"/>
      <c r="BS60" s="33"/>
      <c r="BT60" s="87"/>
      <c r="BU60" s="87"/>
      <c r="BV60" s="86"/>
      <c r="BW60" s="43"/>
      <c r="BX60" s="87"/>
      <c r="BY60" s="86"/>
    </row>
    <row r="61" spans="1:77" s="380" customFormat="1" ht="18" customHeight="1" thickBot="1" x14ac:dyDescent="0.35">
      <c r="A61" s="383" t="s">
        <v>117</v>
      </c>
      <c r="B61" s="90"/>
      <c r="C61" s="121">
        <v>-1.2298136645962687E-2</v>
      </c>
      <c r="D61" s="121">
        <v>0.18538548610237715</v>
      </c>
      <c r="E61" s="89"/>
      <c r="F61" s="92"/>
      <c r="G61" s="92"/>
      <c r="H61" s="92"/>
      <c r="I61" s="90"/>
      <c r="J61" s="95"/>
      <c r="K61" s="121">
        <v>1.2838196286472092E-2</v>
      </c>
      <c r="L61" s="126">
        <v>0.11377506538796855</v>
      </c>
      <c r="M61" s="123">
        <v>0.1297413793103448</v>
      </c>
      <c r="N61" s="123">
        <v>0.12180320762895525</v>
      </c>
      <c r="O61" s="125">
        <v>0.11391880695940348</v>
      </c>
      <c r="P61" s="123">
        <v>8.2605242255758604E-2</v>
      </c>
      <c r="Q61" s="123">
        <v>9.7931873479318643E-2</v>
      </c>
      <c r="R61" s="411">
        <v>0.1094699350513304</v>
      </c>
      <c r="S61" s="126">
        <v>9.236790606653611E-2</v>
      </c>
      <c r="T61" s="124">
        <v>7.7069820679130041E-2</v>
      </c>
      <c r="U61" s="123">
        <v>8.4621329211746588E-2</v>
      </c>
      <c r="V61" s="123">
        <v>0.1030122722201563</v>
      </c>
      <c r="W61" s="125"/>
      <c r="X61" s="123">
        <v>7.3367571533382137E-2</v>
      </c>
      <c r="Y61" s="123">
        <v>8.8088642659279737E-2</v>
      </c>
      <c r="Z61" s="411">
        <v>8.6394108205079867E-2</v>
      </c>
      <c r="AA61" s="128">
        <v>0.16732353994983873</v>
      </c>
      <c r="AB61" s="123">
        <v>0.15905065533120788</v>
      </c>
      <c r="AC61" s="124">
        <v>0.1631635197719985</v>
      </c>
      <c r="AD61" s="123">
        <v>0.10957518543492917</v>
      </c>
      <c r="AE61" s="125">
        <v>0.14463869463869461</v>
      </c>
      <c r="AF61" s="123">
        <v>0.17395762132604231</v>
      </c>
      <c r="AG61" s="123">
        <v>0.14154786150712839</v>
      </c>
      <c r="AH61" s="411">
        <v>0.15209455936033378</v>
      </c>
      <c r="AI61" s="126">
        <v>0.15715162676488648</v>
      </c>
      <c r="AJ61" s="123">
        <v>0.16350855745721282</v>
      </c>
      <c r="AK61" s="124">
        <v>0.16033690658499244</v>
      </c>
      <c r="AL61" s="123">
        <v>0.1893041628684291</v>
      </c>
      <c r="AM61" s="125">
        <v>0.17004378372874451</v>
      </c>
      <c r="AN61" s="123">
        <v>0.1775836972343523</v>
      </c>
      <c r="AO61" s="123">
        <v>0.18331846565566456</v>
      </c>
      <c r="AP61" s="411">
        <v>0.171997585998793</v>
      </c>
      <c r="AQ61" s="128">
        <v>7.0026525198938927E-2</v>
      </c>
      <c r="AR61" s="122">
        <v>4.990806409246118E-2</v>
      </c>
      <c r="AS61" s="123">
        <v>5.9918173419559295E-2</v>
      </c>
      <c r="AT61" s="122">
        <v>3.2447623914154233E-2</v>
      </c>
      <c r="AU61" s="123">
        <v>5.0561308850404663E-2</v>
      </c>
      <c r="AV61" s="122">
        <v>2.1755253399258434E-2</v>
      </c>
      <c r="AW61" s="123">
        <v>2.7013443899987388E-2</v>
      </c>
      <c r="AX61" s="411">
        <v>4.3061277033985546E-2</v>
      </c>
      <c r="AY61" s="128">
        <v>5.1313832424392691E-2</v>
      </c>
      <c r="AZ61" s="122">
        <v>6.5549161871403472E-2</v>
      </c>
      <c r="BA61" s="123">
        <v>5.8398705018054997E-2</v>
      </c>
      <c r="BB61" s="122">
        <v>9.4778520168275149E-2</v>
      </c>
      <c r="BC61" s="123">
        <v>7.0576540755467265E-2</v>
      </c>
      <c r="BD61" s="122">
        <v>0.11299298330510532</v>
      </c>
      <c r="BE61" s="123">
        <v>0.10398825544409096</v>
      </c>
      <c r="BF61" s="411">
        <v>8.1394631286639818E-2</v>
      </c>
      <c r="BG61" s="128">
        <v>6.3428436689459966E-2</v>
      </c>
      <c r="BH61" s="123">
        <v>9.4388354073726255E-2</v>
      </c>
      <c r="BI61" s="123">
        <v>7.8941176470588292E-2</v>
      </c>
      <c r="BJ61" s="123">
        <v>5.7866184448462921E-2</v>
      </c>
      <c r="BK61" s="123">
        <v>7.172701949860727E-2</v>
      </c>
      <c r="BL61" s="123">
        <v>2.1739130434782705E-2</v>
      </c>
      <c r="BM61" s="123">
        <v>3.9450354609929184E-2</v>
      </c>
      <c r="BN61" s="127">
        <v>5.8605341246290799E-2</v>
      </c>
      <c r="BO61" s="126">
        <v>7.1840354767183978E-2</v>
      </c>
      <c r="BP61" s="123">
        <v>3.7116498605449522E-2</v>
      </c>
      <c r="BQ61" s="124">
        <v>5.4192563515429004E-2</v>
      </c>
      <c r="BR61" s="123">
        <v>3.1623931623931734E-2</v>
      </c>
      <c r="BS61" s="124">
        <v>4.6567034871128454E-2</v>
      </c>
      <c r="BT61" s="123">
        <v>0.14872340425531916</v>
      </c>
      <c r="BU61" s="123">
        <v>9.0298507462686528E-2</v>
      </c>
      <c r="BV61" s="127">
        <v>7.2448924586275609E-2</v>
      </c>
      <c r="BW61" s="126">
        <v>3.7443111294993781E-2</v>
      </c>
      <c r="BX61" s="123">
        <v>1.2412081092263216E-2</v>
      </c>
      <c r="BY61" s="127">
        <v>2.4927596193628387E-2</v>
      </c>
    </row>
    <row r="62" spans="1:77" x14ac:dyDescent="0.3">
      <c r="AU62" s="136"/>
    </row>
    <row r="63" spans="1:77" x14ac:dyDescent="0.3">
      <c r="AV63" s="1" t="s">
        <v>134</v>
      </c>
    </row>
    <row r="64" spans="1:77" x14ac:dyDescent="0.3">
      <c r="AV64" s="1" t="s">
        <v>135</v>
      </c>
    </row>
    <row r="65" spans="19:48" x14ac:dyDescent="0.3">
      <c r="S65" s="1" t="s">
        <v>136</v>
      </c>
      <c r="AV65" s="1" t="s">
        <v>137</v>
      </c>
    </row>
    <row r="66" spans="19:48" x14ac:dyDescent="0.3">
      <c r="S66" s="1" t="s">
        <v>135</v>
      </c>
      <c r="AV66" s="1" t="s">
        <v>138</v>
      </c>
    </row>
    <row r="68" spans="19:48" x14ac:dyDescent="0.3">
      <c r="S68" s="1" t="s">
        <v>139</v>
      </c>
    </row>
  </sheetData>
  <mergeCells count="17">
    <mergeCell ref="BW5:BY5"/>
    <mergeCell ref="BW46:BY46"/>
    <mergeCell ref="BG5:BN5"/>
    <mergeCell ref="AY5:BF5"/>
    <mergeCell ref="AY46:BF46"/>
    <mergeCell ref="BO5:BV5"/>
    <mergeCell ref="BO46:BV46"/>
    <mergeCell ref="AQ5:AX5"/>
    <mergeCell ref="L46:R46"/>
    <mergeCell ref="S46:Z46"/>
    <mergeCell ref="AA46:AH46"/>
    <mergeCell ref="AI46:AP46"/>
    <mergeCell ref="AQ46:AX46"/>
    <mergeCell ref="L5:R5"/>
    <mergeCell ref="S5:Z5"/>
    <mergeCell ref="AA5:AH5"/>
    <mergeCell ref="AI5:AP5"/>
  </mergeCells>
  <phoneticPr fontId="3"/>
  <pageMargins left="0.7" right="0.7" top="0.75" bottom="0.75" header="0.3" footer="0.3"/>
  <pageSetup paperSize="8" scale="6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584CCB-493A-40B4-A0F1-BD6BE553969F}">
  <sheetPr>
    <pageSetUpPr fitToPage="1"/>
  </sheetPr>
  <dimension ref="A1:BT109"/>
  <sheetViews>
    <sheetView zoomScale="90" zoomScaleNormal="90" workbookViewId="0">
      <pane xSplit="2" ySplit="6" topLeftCell="BK7" activePane="bottomRight" state="frozen"/>
      <selection pane="topRight" activeCell="C1" sqref="C1"/>
      <selection pane="bottomLeft" activeCell="A7" sqref="A7"/>
      <selection pane="bottomRight" activeCell="BT14" sqref="BT14"/>
    </sheetView>
  </sheetViews>
  <sheetFormatPr defaultColWidth="8.375" defaultRowHeight="19.5" x14ac:dyDescent="0.3"/>
  <cols>
    <col min="1" max="1" width="30.125" style="1" customWidth="1"/>
    <col min="2" max="2" width="32.625" style="1" customWidth="1"/>
    <col min="3" max="3" width="11.625" style="1" hidden="1" customWidth="1"/>
    <col min="4" max="4" width="13.375" style="1" hidden="1" customWidth="1"/>
    <col min="5" max="10" width="14.125" style="1" hidden="1" customWidth="1"/>
    <col min="11" max="11" width="1" style="1" hidden="1" customWidth="1"/>
    <col min="12" max="12" width="13.5" style="1" bestFit="1" customWidth="1"/>
    <col min="13" max="18" width="14.125" style="1" hidden="1" customWidth="1"/>
    <col min="19" max="19" width="14.125" style="1" customWidth="1"/>
    <col min="20" max="24" width="14.125" style="1" hidden="1" customWidth="1"/>
    <col min="25" max="25" width="12.625" style="1" hidden="1" customWidth="1"/>
    <col min="26" max="26" width="14.125" style="1" customWidth="1"/>
    <col min="27" max="31" width="14.125" style="1" hidden="1" customWidth="1"/>
    <col min="32" max="32" width="12.625" style="1" hidden="1" customWidth="1"/>
    <col min="33" max="33" width="14.125" style="1" customWidth="1"/>
    <col min="34" max="35" width="14.125" style="1" hidden="1" customWidth="1"/>
    <col min="36" max="36" width="13.625" style="1" hidden="1" customWidth="1"/>
    <col min="37" max="38" width="14.125" style="1" hidden="1" customWidth="1"/>
    <col min="39" max="39" width="12.625" style="1" hidden="1" customWidth="1"/>
    <col min="40" max="41" width="14.125" style="1" customWidth="1"/>
    <col min="42" max="42" width="13.5" style="1" customWidth="1"/>
    <col min="43" max="43" width="13.625" style="1" customWidth="1"/>
    <col min="44" max="45" width="14.125" style="1" customWidth="1"/>
    <col min="46" max="46" width="12.625" style="1" hidden="1" customWidth="1"/>
    <col min="47" max="48" width="14.125" style="1" customWidth="1"/>
    <col min="49" max="49" width="13.5" style="1" customWidth="1"/>
    <col min="50" max="50" width="13.625" style="1" customWidth="1"/>
    <col min="51" max="52" width="14.125" style="1" customWidth="1"/>
    <col min="53" max="53" width="12.625" style="1" customWidth="1"/>
    <col min="54" max="55" width="14.125" style="1" customWidth="1"/>
    <col min="56" max="56" width="13.5" style="1" customWidth="1"/>
    <col min="57" max="58" width="13.625" style="1" customWidth="1"/>
    <col min="59" max="59" width="13.5" style="1" customWidth="1"/>
    <col min="60" max="61" width="13.625" style="1" customWidth="1"/>
    <col min="62" max="64" width="14.125" style="1" customWidth="1"/>
    <col min="65" max="65" width="13.625" style="1" customWidth="1"/>
    <col min="66" max="66" width="13.5" style="1" customWidth="1"/>
    <col min="67" max="68" width="13.625" style="1" customWidth="1"/>
    <col min="69" max="69" width="14.5" style="1" bestFit="1" customWidth="1"/>
    <col min="70" max="140" width="14.125" style="1" customWidth="1"/>
    <col min="141" max="280" width="8.375" style="1"/>
    <col min="281" max="281" width="42.625" style="1" customWidth="1"/>
    <col min="282" max="282" width="12.125" style="1" customWidth="1"/>
    <col min="283" max="285" width="11.625" style="1" customWidth="1"/>
    <col min="286" max="289" width="0" style="1" hidden="1" customWidth="1"/>
    <col min="290" max="296" width="11.625" style="1" customWidth="1"/>
    <col min="297" max="297" width="2.375" style="1" customWidth="1"/>
    <col min="298" max="536" width="8.375" style="1"/>
    <col min="537" max="537" width="42.625" style="1" customWidth="1"/>
    <col min="538" max="538" width="12.125" style="1" customWidth="1"/>
    <col min="539" max="541" width="11.625" style="1" customWidth="1"/>
    <col min="542" max="545" width="0" style="1" hidden="1" customWidth="1"/>
    <col min="546" max="552" width="11.625" style="1" customWidth="1"/>
    <col min="553" max="553" width="2.375" style="1" customWidth="1"/>
    <col min="554" max="792" width="8.375" style="1"/>
    <col min="793" max="793" width="42.625" style="1" customWidth="1"/>
    <col min="794" max="794" width="12.125" style="1" customWidth="1"/>
    <col min="795" max="797" width="11.625" style="1" customWidth="1"/>
    <col min="798" max="801" width="0" style="1" hidden="1" customWidth="1"/>
    <col min="802" max="808" width="11.625" style="1" customWidth="1"/>
    <col min="809" max="809" width="2.375" style="1" customWidth="1"/>
    <col min="810" max="1048" width="8.375" style="1"/>
    <col min="1049" max="1049" width="42.625" style="1" customWidth="1"/>
    <col min="1050" max="1050" width="12.125" style="1" customWidth="1"/>
    <col min="1051" max="1053" width="11.625" style="1" customWidth="1"/>
    <col min="1054" max="1057" width="0" style="1" hidden="1" customWidth="1"/>
    <col min="1058" max="1064" width="11.625" style="1" customWidth="1"/>
    <col min="1065" max="1065" width="2.375" style="1" customWidth="1"/>
    <col min="1066" max="1304" width="8.375" style="1"/>
    <col min="1305" max="1305" width="42.625" style="1" customWidth="1"/>
    <col min="1306" max="1306" width="12.125" style="1" customWidth="1"/>
    <col min="1307" max="1309" width="11.625" style="1" customWidth="1"/>
    <col min="1310" max="1313" width="0" style="1" hidden="1" customWidth="1"/>
    <col min="1314" max="1320" width="11.625" style="1" customWidth="1"/>
    <col min="1321" max="1321" width="2.375" style="1" customWidth="1"/>
    <col min="1322" max="1560" width="8.375" style="1"/>
    <col min="1561" max="1561" width="42.625" style="1" customWidth="1"/>
    <col min="1562" max="1562" width="12.125" style="1" customWidth="1"/>
    <col min="1563" max="1565" width="11.625" style="1" customWidth="1"/>
    <col min="1566" max="1569" width="0" style="1" hidden="1" customWidth="1"/>
    <col min="1570" max="1576" width="11.625" style="1" customWidth="1"/>
    <col min="1577" max="1577" width="2.375" style="1" customWidth="1"/>
    <col min="1578" max="1816" width="8.375" style="1"/>
    <col min="1817" max="1817" width="42.625" style="1" customWidth="1"/>
    <col min="1818" max="1818" width="12.125" style="1" customWidth="1"/>
    <col min="1819" max="1821" width="11.625" style="1" customWidth="1"/>
    <col min="1822" max="1825" width="0" style="1" hidden="1" customWidth="1"/>
    <col min="1826" max="1832" width="11.625" style="1" customWidth="1"/>
    <col min="1833" max="1833" width="2.375" style="1" customWidth="1"/>
    <col min="1834" max="2072" width="8.375" style="1"/>
    <col min="2073" max="2073" width="42.625" style="1" customWidth="1"/>
    <col min="2074" max="2074" width="12.125" style="1" customWidth="1"/>
    <col min="2075" max="2077" width="11.625" style="1" customWidth="1"/>
    <col min="2078" max="2081" width="0" style="1" hidden="1" customWidth="1"/>
    <col min="2082" max="2088" width="11.625" style="1" customWidth="1"/>
    <col min="2089" max="2089" width="2.375" style="1" customWidth="1"/>
    <col min="2090" max="2328" width="8.375" style="1"/>
    <col min="2329" max="2329" width="42.625" style="1" customWidth="1"/>
    <col min="2330" max="2330" width="12.125" style="1" customWidth="1"/>
    <col min="2331" max="2333" width="11.625" style="1" customWidth="1"/>
    <col min="2334" max="2337" width="0" style="1" hidden="1" customWidth="1"/>
    <col min="2338" max="2344" width="11.625" style="1" customWidth="1"/>
    <col min="2345" max="2345" width="2.375" style="1" customWidth="1"/>
    <col min="2346" max="2584" width="8.375" style="1"/>
    <col min="2585" max="2585" width="42.625" style="1" customWidth="1"/>
    <col min="2586" max="2586" width="12.125" style="1" customWidth="1"/>
    <col min="2587" max="2589" width="11.625" style="1" customWidth="1"/>
    <col min="2590" max="2593" width="0" style="1" hidden="1" customWidth="1"/>
    <col min="2594" max="2600" width="11.625" style="1" customWidth="1"/>
    <col min="2601" max="2601" width="2.375" style="1" customWidth="1"/>
    <col min="2602" max="2840" width="8.375" style="1"/>
    <col min="2841" max="2841" width="42.625" style="1" customWidth="1"/>
    <col min="2842" max="2842" width="12.125" style="1" customWidth="1"/>
    <col min="2843" max="2845" width="11.625" style="1" customWidth="1"/>
    <col min="2846" max="2849" width="0" style="1" hidden="1" customWidth="1"/>
    <col min="2850" max="2856" width="11.625" style="1" customWidth="1"/>
    <col min="2857" max="2857" width="2.375" style="1" customWidth="1"/>
    <col min="2858" max="3096" width="8.375" style="1"/>
    <col min="3097" max="3097" width="42.625" style="1" customWidth="1"/>
    <col min="3098" max="3098" width="12.125" style="1" customWidth="1"/>
    <col min="3099" max="3101" width="11.625" style="1" customWidth="1"/>
    <col min="3102" max="3105" width="0" style="1" hidden="1" customWidth="1"/>
    <col min="3106" max="3112" width="11.625" style="1" customWidth="1"/>
    <col min="3113" max="3113" width="2.375" style="1" customWidth="1"/>
    <col min="3114" max="3352" width="8.375" style="1"/>
    <col min="3353" max="3353" width="42.625" style="1" customWidth="1"/>
    <col min="3354" max="3354" width="12.125" style="1" customWidth="1"/>
    <col min="3355" max="3357" width="11.625" style="1" customWidth="1"/>
    <col min="3358" max="3361" width="0" style="1" hidden="1" customWidth="1"/>
    <col min="3362" max="3368" width="11.625" style="1" customWidth="1"/>
    <col min="3369" max="3369" width="2.375" style="1" customWidth="1"/>
    <col min="3370" max="3608" width="8.375" style="1"/>
    <col min="3609" max="3609" width="42.625" style="1" customWidth="1"/>
    <col min="3610" max="3610" width="12.125" style="1" customWidth="1"/>
    <col min="3611" max="3613" width="11.625" style="1" customWidth="1"/>
    <col min="3614" max="3617" width="0" style="1" hidden="1" customWidth="1"/>
    <col min="3618" max="3624" width="11.625" style="1" customWidth="1"/>
    <col min="3625" max="3625" width="2.375" style="1" customWidth="1"/>
    <col min="3626" max="3864" width="8.375" style="1"/>
    <col min="3865" max="3865" width="42.625" style="1" customWidth="1"/>
    <col min="3866" max="3866" width="12.125" style="1" customWidth="1"/>
    <col min="3867" max="3869" width="11.625" style="1" customWidth="1"/>
    <col min="3870" max="3873" width="0" style="1" hidden="1" customWidth="1"/>
    <col min="3874" max="3880" width="11.625" style="1" customWidth="1"/>
    <col min="3881" max="3881" width="2.375" style="1" customWidth="1"/>
    <col min="3882" max="4120" width="8.375" style="1"/>
    <col min="4121" max="4121" width="42.625" style="1" customWidth="1"/>
    <col min="4122" max="4122" width="12.125" style="1" customWidth="1"/>
    <col min="4123" max="4125" width="11.625" style="1" customWidth="1"/>
    <col min="4126" max="4129" width="0" style="1" hidden="1" customWidth="1"/>
    <col min="4130" max="4136" width="11.625" style="1" customWidth="1"/>
    <col min="4137" max="4137" width="2.375" style="1" customWidth="1"/>
    <col min="4138" max="4376" width="8.375" style="1"/>
    <col min="4377" max="4377" width="42.625" style="1" customWidth="1"/>
    <col min="4378" max="4378" width="12.125" style="1" customWidth="1"/>
    <col min="4379" max="4381" width="11.625" style="1" customWidth="1"/>
    <col min="4382" max="4385" width="0" style="1" hidden="1" customWidth="1"/>
    <col min="4386" max="4392" width="11.625" style="1" customWidth="1"/>
    <col min="4393" max="4393" width="2.375" style="1" customWidth="1"/>
    <col min="4394" max="4632" width="8.375" style="1"/>
    <col min="4633" max="4633" width="42.625" style="1" customWidth="1"/>
    <col min="4634" max="4634" width="12.125" style="1" customWidth="1"/>
    <col min="4635" max="4637" width="11.625" style="1" customWidth="1"/>
    <col min="4638" max="4641" width="0" style="1" hidden="1" customWidth="1"/>
    <col min="4642" max="4648" width="11.625" style="1" customWidth="1"/>
    <col min="4649" max="4649" width="2.375" style="1" customWidth="1"/>
    <col min="4650" max="4888" width="8.375" style="1"/>
    <col min="4889" max="4889" width="42.625" style="1" customWidth="1"/>
    <col min="4890" max="4890" width="12.125" style="1" customWidth="1"/>
    <col min="4891" max="4893" width="11.625" style="1" customWidth="1"/>
    <col min="4894" max="4897" width="0" style="1" hidden="1" customWidth="1"/>
    <col min="4898" max="4904" width="11.625" style="1" customWidth="1"/>
    <col min="4905" max="4905" width="2.375" style="1" customWidth="1"/>
    <col min="4906" max="5144" width="8.375" style="1"/>
    <col min="5145" max="5145" width="42.625" style="1" customWidth="1"/>
    <col min="5146" max="5146" width="12.125" style="1" customWidth="1"/>
    <col min="5147" max="5149" width="11.625" style="1" customWidth="1"/>
    <col min="5150" max="5153" width="0" style="1" hidden="1" customWidth="1"/>
    <col min="5154" max="5160" width="11.625" style="1" customWidth="1"/>
    <col min="5161" max="5161" width="2.375" style="1" customWidth="1"/>
    <col min="5162" max="5400" width="8.375" style="1"/>
    <col min="5401" max="5401" width="42.625" style="1" customWidth="1"/>
    <col min="5402" max="5402" width="12.125" style="1" customWidth="1"/>
    <col min="5403" max="5405" width="11.625" style="1" customWidth="1"/>
    <col min="5406" max="5409" width="0" style="1" hidden="1" customWidth="1"/>
    <col min="5410" max="5416" width="11.625" style="1" customWidth="1"/>
    <col min="5417" max="5417" width="2.375" style="1" customWidth="1"/>
    <col min="5418" max="5656" width="8.375" style="1"/>
    <col min="5657" max="5657" width="42.625" style="1" customWidth="1"/>
    <col min="5658" max="5658" width="12.125" style="1" customWidth="1"/>
    <col min="5659" max="5661" width="11.625" style="1" customWidth="1"/>
    <col min="5662" max="5665" width="0" style="1" hidden="1" customWidth="1"/>
    <col min="5666" max="5672" width="11.625" style="1" customWidth="1"/>
    <col min="5673" max="5673" width="2.375" style="1" customWidth="1"/>
    <col min="5674" max="5912" width="8.375" style="1"/>
    <col min="5913" max="5913" width="42.625" style="1" customWidth="1"/>
    <col min="5914" max="5914" width="12.125" style="1" customWidth="1"/>
    <col min="5915" max="5917" width="11.625" style="1" customWidth="1"/>
    <col min="5918" max="5921" width="0" style="1" hidden="1" customWidth="1"/>
    <col min="5922" max="5928" width="11.625" style="1" customWidth="1"/>
    <col min="5929" max="5929" width="2.375" style="1" customWidth="1"/>
    <col min="5930" max="6168" width="8.375" style="1"/>
    <col min="6169" max="6169" width="42.625" style="1" customWidth="1"/>
    <col min="6170" max="6170" width="12.125" style="1" customWidth="1"/>
    <col min="6171" max="6173" width="11.625" style="1" customWidth="1"/>
    <col min="6174" max="6177" width="0" style="1" hidden="1" customWidth="1"/>
    <col min="6178" max="6184" width="11.625" style="1" customWidth="1"/>
    <col min="6185" max="6185" width="2.375" style="1" customWidth="1"/>
    <col min="6186" max="6424" width="8.375" style="1"/>
    <col min="6425" max="6425" width="42.625" style="1" customWidth="1"/>
    <col min="6426" max="6426" width="12.125" style="1" customWidth="1"/>
    <col min="6427" max="6429" width="11.625" style="1" customWidth="1"/>
    <col min="6430" max="6433" width="0" style="1" hidden="1" customWidth="1"/>
    <col min="6434" max="6440" width="11.625" style="1" customWidth="1"/>
    <col min="6441" max="6441" width="2.375" style="1" customWidth="1"/>
    <col min="6442" max="6680" width="8.375" style="1"/>
    <col min="6681" max="6681" width="42.625" style="1" customWidth="1"/>
    <col min="6682" max="6682" width="12.125" style="1" customWidth="1"/>
    <col min="6683" max="6685" width="11.625" style="1" customWidth="1"/>
    <col min="6686" max="6689" width="0" style="1" hidden="1" customWidth="1"/>
    <col min="6690" max="6696" width="11.625" style="1" customWidth="1"/>
    <col min="6697" max="6697" width="2.375" style="1" customWidth="1"/>
    <col min="6698" max="6936" width="8.375" style="1"/>
    <col min="6937" max="6937" width="42.625" style="1" customWidth="1"/>
    <col min="6938" max="6938" width="12.125" style="1" customWidth="1"/>
    <col min="6939" max="6941" width="11.625" style="1" customWidth="1"/>
    <col min="6942" max="6945" width="0" style="1" hidden="1" customWidth="1"/>
    <col min="6946" max="6952" width="11.625" style="1" customWidth="1"/>
    <col min="6953" max="6953" width="2.375" style="1" customWidth="1"/>
    <col min="6954" max="7192" width="8.375" style="1"/>
    <col min="7193" max="7193" width="42.625" style="1" customWidth="1"/>
    <col min="7194" max="7194" width="12.125" style="1" customWidth="1"/>
    <col min="7195" max="7197" width="11.625" style="1" customWidth="1"/>
    <col min="7198" max="7201" width="0" style="1" hidden="1" customWidth="1"/>
    <col min="7202" max="7208" width="11.625" style="1" customWidth="1"/>
    <col min="7209" max="7209" width="2.375" style="1" customWidth="1"/>
    <col min="7210" max="7448" width="8.375" style="1"/>
    <col min="7449" max="7449" width="42.625" style="1" customWidth="1"/>
    <col min="7450" max="7450" width="12.125" style="1" customWidth="1"/>
    <col min="7451" max="7453" width="11.625" style="1" customWidth="1"/>
    <col min="7454" max="7457" width="0" style="1" hidden="1" customWidth="1"/>
    <col min="7458" max="7464" width="11.625" style="1" customWidth="1"/>
    <col min="7465" max="7465" width="2.375" style="1" customWidth="1"/>
    <col min="7466" max="7704" width="8.375" style="1"/>
    <col min="7705" max="7705" width="42.625" style="1" customWidth="1"/>
    <col min="7706" max="7706" width="12.125" style="1" customWidth="1"/>
    <col min="7707" max="7709" width="11.625" style="1" customWidth="1"/>
    <col min="7710" max="7713" width="0" style="1" hidden="1" customWidth="1"/>
    <col min="7714" max="7720" width="11.625" style="1" customWidth="1"/>
    <col min="7721" max="7721" width="2.375" style="1" customWidth="1"/>
    <col min="7722" max="7960" width="8.375" style="1"/>
    <col min="7961" max="7961" width="42.625" style="1" customWidth="1"/>
    <col min="7962" max="7962" width="12.125" style="1" customWidth="1"/>
    <col min="7963" max="7965" width="11.625" style="1" customWidth="1"/>
    <col min="7966" max="7969" width="0" style="1" hidden="1" customWidth="1"/>
    <col min="7970" max="7976" width="11.625" style="1" customWidth="1"/>
    <col min="7977" max="7977" width="2.375" style="1" customWidth="1"/>
    <col min="7978" max="8216" width="8.375" style="1"/>
    <col min="8217" max="8217" width="42.625" style="1" customWidth="1"/>
    <col min="8218" max="8218" width="12.125" style="1" customWidth="1"/>
    <col min="8219" max="8221" width="11.625" style="1" customWidth="1"/>
    <col min="8222" max="8225" width="0" style="1" hidden="1" customWidth="1"/>
    <col min="8226" max="8232" width="11.625" style="1" customWidth="1"/>
    <col min="8233" max="8233" width="2.375" style="1" customWidth="1"/>
    <col min="8234" max="8472" width="8.375" style="1"/>
    <col min="8473" max="8473" width="42.625" style="1" customWidth="1"/>
    <col min="8474" max="8474" width="12.125" style="1" customWidth="1"/>
    <col min="8475" max="8477" width="11.625" style="1" customWidth="1"/>
    <col min="8478" max="8481" width="0" style="1" hidden="1" customWidth="1"/>
    <col min="8482" max="8488" width="11.625" style="1" customWidth="1"/>
    <col min="8489" max="8489" width="2.375" style="1" customWidth="1"/>
    <col min="8490" max="8728" width="8.375" style="1"/>
    <col min="8729" max="8729" width="42.625" style="1" customWidth="1"/>
    <col min="8730" max="8730" width="12.125" style="1" customWidth="1"/>
    <col min="8731" max="8733" width="11.625" style="1" customWidth="1"/>
    <col min="8734" max="8737" width="0" style="1" hidden="1" customWidth="1"/>
    <col min="8738" max="8744" width="11.625" style="1" customWidth="1"/>
    <col min="8745" max="8745" width="2.375" style="1" customWidth="1"/>
    <col min="8746" max="8984" width="8.375" style="1"/>
    <col min="8985" max="8985" width="42.625" style="1" customWidth="1"/>
    <col min="8986" max="8986" width="12.125" style="1" customWidth="1"/>
    <col min="8987" max="8989" width="11.625" style="1" customWidth="1"/>
    <col min="8990" max="8993" width="0" style="1" hidden="1" customWidth="1"/>
    <col min="8994" max="9000" width="11.625" style="1" customWidth="1"/>
    <col min="9001" max="9001" width="2.375" style="1" customWidth="1"/>
    <col min="9002" max="9240" width="8.375" style="1"/>
    <col min="9241" max="9241" width="42.625" style="1" customWidth="1"/>
    <col min="9242" max="9242" width="12.125" style="1" customWidth="1"/>
    <col min="9243" max="9245" width="11.625" style="1" customWidth="1"/>
    <col min="9246" max="9249" width="0" style="1" hidden="1" customWidth="1"/>
    <col min="9250" max="9256" width="11.625" style="1" customWidth="1"/>
    <col min="9257" max="9257" width="2.375" style="1" customWidth="1"/>
    <col min="9258" max="9496" width="8.375" style="1"/>
    <col min="9497" max="9497" width="42.625" style="1" customWidth="1"/>
    <col min="9498" max="9498" width="12.125" style="1" customWidth="1"/>
    <col min="9499" max="9501" width="11.625" style="1" customWidth="1"/>
    <col min="9502" max="9505" width="0" style="1" hidden="1" customWidth="1"/>
    <col min="9506" max="9512" width="11.625" style="1" customWidth="1"/>
    <col min="9513" max="9513" width="2.375" style="1" customWidth="1"/>
    <col min="9514" max="9752" width="8.375" style="1"/>
    <col min="9753" max="9753" width="42.625" style="1" customWidth="1"/>
    <col min="9754" max="9754" width="12.125" style="1" customWidth="1"/>
    <col min="9755" max="9757" width="11.625" style="1" customWidth="1"/>
    <col min="9758" max="9761" width="0" style="1" hidden="1" customWidth="1"/>
    <col min="9762" max="9768" width="11.625" style="1" customWidth="1"/>
    <col min="9769" max="9769" width="2.375" style="1" customWidth="1"/>
    <col min="9770" max="10008" width="8.375" style="1"/>
    <col min="10009" max="10009" width="42.625" style="1" customWidth="1"/>
    <col min="10010" max="10010" width="12.125" style="1" customWidth="1"/>
    <col min="10011" max="10013" width="11.625" style="1" customWidth="1"/>
    <col min="10014" max="10017" width="0" style="1" hidden="1" customWidth="1"/>
    <col min="10018" max="10024" width="11.625" style="1" customWidth="1"/>
    <col min="10025" max="10025" width="2.375" style="1" customWidth="1"/>
    <col min="10026" max="10264" width="8.375" style="1"/>
    <col min="10265" max="10265" width="42.625" style="1" customWidth="1"/>
    <col min="10266" max="10266" width="12.125" style="1" customWidth="1"/>
    <col min="10267" max="10269" width="11.625" style="1" customWidth="1"/>
    <col min="10270" max="10273" width="0" style="1" hidden="1" customWidth="1"/>
    <col min="10274" max="10280" width="11.625" style="1" customWidth="1"/>
    <col min="10281" max="10281" width="2.375" style="1" customWidth="1"/>
    <col min="10282" max="10520" width="8.375" style="1"/>
    <col min="10521" max="10521" width="42.625" style="1" customWidth="1"/>
    <col min="10522" max="10522" width="12.125" style="1" customWidth="1"/>
    <col min="10523" max="10525" width="11.625" style="1" customWidth="1"/>
    <col min="10526" max="10529" width="0" style="1" hidden="1" customWidth="1"/>
    <col min="10530" max="10536" width="11.625" style="1" customWidth="1"/>
    <col min="10537" max="10537" width="2.375" style="1" customWidth="1"/>
    <col min="10538" max="10776" width="8.375" style="1"/>
    <col min="10777" max="10777" width="42.625" style="1" customWidth="1"/>
    <col min="10778" max="10778" width="12.125" style="1" customWidth="1"/>
    <col min="10779" max="10781" width="11.625" style="1" customWidth="1"/>
    <col min="10782" max="10785" width="0" style="1" hidden="1" customWidth="1"/>
    <col min="10786" max="10792" width="11.625" style="1" customWidth="1"/>
    <col min="10793" max="10793" width="2.375" style="1" customWidth="1"/>
    <col min="10794" max="11032" width="8.375" style="1"/>
    <col min="11033" max="11033" width="42.625" style="1" customWidth="1"/>
    <col min="11034" max="11034" width="12.125" style="1" customWidth="1"/>
    <col min="11035" max="11037" width="11.625" style="1" customWidth="1"/>
    <col min="11038" max="11041" width="0" style="1" hidden="1" customWidth="1"/>
    <col min="11042" max="11048" width="11.625" style="1" customWidth="1"/>
    <col min="11049" max="11049" width="2.375" style="1" customWidth="1"/>
    <col min="11050" max="11288" width="8.375" style="1"/>
    <col min="11289" max="11289" width="42.625" style="1" customWidth="1"/>
    <col min="11290" max="11290" width="12.125" style="1" customWidth="1"/>
    <col min="11291" max="11293" width="11.625" style="1" customWidth="1"/>
    <col min="11294" max="11297" width="0" style="1" hidden="1" customWidth="1"/>
    <col min="11298" max="11304" width="11.625" style="1" customWidth="1"/>
    <col min="11305" max="11305" width="2.375" style="1" customWidth="1"/>
    <col min="11306" max="11544" width="8.375" style="1"/>
    <col min="11545" max="11545" width="42.625" style="1" customWidth="1"/>
    <col min="11546" max="11546" width="12.125" style="1" customWidth="1"/>
    <col min="11547" max="11549" width="11.625" style="1" customWidth="1"/>
    <col min="11550" max="11553" width="0" style="1" hidden="1" customWidth="1"/>
    <col min="11554" max="11560" width="11.625" style="1" customWidth="1"/>
    <col min="11561" max="11561" width="2.375" style="1" customWidth="1"/>
    <col min="11562" max="11800" width="8.375" style="1"/>
    <col min="11801" max="11801" width="42.625" style="1" customWidth="1"/>
    <col min="11802" max="11802" width="12.125" style="1" customWidth="1"/>
    <col min="11803" max="11805" width="11.625" style="1" customWidth="1"/>
    <col min="11806" max="11809" width="0" style="1" hidden="1" customWidth="1"/>
    <col min="11810" max="11816" width="11.625" style="1" customWidth="1"/>
    <col min="11817" max="11817" width="2.375" style="1" customWidth="1"/>
    <col min="11818" max="12056" width="8.375" style="1"/>
    <col min="12057" max="12057" width="42.625" style="1" customWidth="1"/>
    <col min="12058" max="12058" width="12.125" style="1" customWidth="1"/>
    <col min="12059" max="12061" width="11.625" style="1" customWidth="1"/>
    <col min="12062" max="12065" width="0" style="1" hidden="1" customWidth="1"/>
    <col min="12066" max="12072" width="11.625" style="1" customWidth="1"/>
    <col min="12073" max="12073" width="2.375" style="1" customWidth="1"/>
    <col min="12074" max="12312" width="8.375" style="1"/>
    <col min="12313" max="12313" width="42.625" style="1" customWidth="1"/>
    <col min="12314" max="12314" width="12.125" style="1" customWidth="1"/>
    <col min="12315" max="12317" width="11.625" style="1" customWidth="1"/>
    <col min="12318" max="12321" width="0" style="1" hidden="1" customWidth="1"/>
    <col min="12322" max="12328" width="11.625" style="1" customWidth="1"/>
    <col min="12329" max="12329" width="2.375" style="1" customWidth="1"/>
    <col min="12330" max="12568" width="8.375" style="1"/>
    <col min="12569" max="12569" width="42.625" style="1" customWidth="1"/>
    <col min="12570" max="12570" width="12.125" style="1" customWidth="1"/>
    <col min="12571" max="12573" width="11.625" style="1" customWidth="1"/>
    <col min="12574" max="12577" width="0" style="1" hidden="1" customWidth="1"/>
    <col min="12578" max="12584" width="11.625" style="1" customWidth="1"/>
    <col min="12585" max="12585" width="2.375" style="1" customWidth="1"/>
    <col min="12586" max="12824" width="8.375" style="1"/>
    <col min="12825" max="12825" width="42.625" style="1" customWidth="1"/>
    <col min="12826" max="12826" width="12.125" style="1" customWidth="1"/>
    <col min="12827" max="12829" width="11.625" style="1" customWidth="1"/>
    <col min="12830" max="12833" width="0" style="1" hidden="1" customWidth="1"/>
    <col min="12834" max="12840" width="11.625" style="1" customWidth="1"/>
    <col min="12841" max="12841" width="2.375" style="1" customWidth="1"/>
    <col min="12842" max="13080" width="8.375" style="1"/>
    <col min="13081" max="13081" width="42.625" style="1" customWidth="1"/>
    <col min="13082" max="13082" width="12.125" style="1" customWidth="1"/>
    <col min="13083" max="13085" width="11.625" style="1" customWidth="1"/>
    <col min="13086" max="13089" width="0" style="1" hidden="1" customWidth="1"/>
    <col min="13090" max="13096" width="11.625" style="1" customWidth="1"/>
    <col min="13097" max="13097" width="2.375" style="1" customWidth="1"/>
    <col min="13098" max="13336" width="8.375" style="1"/>
    <col min="13337" max="13337" width="42.625" style="1" customWidth="1"/>
    <col min="13338" max="13338" width="12.125" style="1" customWidth="1"/>
    <col min="13339" max="13341" width="11.625" style="1" customWidth="1"/>
    <col min="13342" max="13345" width="0" style="1" hidden="1" customWidth="1"/>
    <col min="13346" max="13352" width="11.625" style="1" customWidth="1"/>
    <col min="13353" max="13353" width="2.375" style="1" customWidth="1"/>
    <col min="13354" max="13592" width="8.375" style="1"/>
    <col min="13593" max="13593" width="42.625" style="1" customWidth="1"/>
    <col min="13594" max="13594" width="12.125" style="1" customWidth="1"/>
    <col min="13595" max="13597" width="11.625" style="1" customWidth="1"/>
    <col min="13598" max="13601" width="0" style="1" hidden="1" customWidth="1"/>
    <col min="13602" max="13608" width="11.625" style="1" customWidth="1"/>
    <col min="13609" max="13609" width="2.375" style="1" customWidth="1"/>
    <col min="13610" max="13848" width="8.375" style="1"/>
    <col min="13849" max="13849" width="42.625" style="1" customWidth="1"/>
    <col min="13850" max="13850" width="12.125" style="1" customWidth="1"/>
    <col min="13851" max="13853" width="11.625" style="1" customWidth="1"/>
    <col min="13854" max="13857" width="0" style="1" hidden="1" customWidth="1"/>
    <col min="13858" max="13864" width="11.625" style="1" customWidth="1"/>
    <col min="13865" max="13865" width="2.375" style="1" customWidth="1"/>
    <col min="13866" max="14104" width="8.375" style="1"/>
    <col min="14105" max="14105" width="42.625" style="1" customWidth="1"/>
    <col min="14106" max="14106" width="12.125" style="1" customWidth="1"/>
    <col min="14107" max="14109" width="11.625" style="1" customWidth="1"/>
    <col min="14110" max="14113" width="0" style="1" hidden="1" customWidth="1"/>
    <col min="14114" max="14120" width="11.625" style="1" customWidth="1"/>
    <col min="14121" max="14121" width="2.375" style="1" customWidth="1"/>
    <col min="14122" max="14360" width="8.375" style="1"/>
    <col min="14361" max="14361" width="42.625" style="1" customWidth="1"/>
    <col min="14362" max="14362" width="12.125" style="1" customWidth="1"/>
    <col min="14363" max="14365" width="11.625" style="1" customWidth="1"/>
    <col min="14366" max="14369" width="0" style="1" hidden="1" customWidth="1"/>
    <col min="14370" max="14376" width="11.625" style="1" customWidth="1"/>
    <col min="14377" max="14377" width="2.375" style="1" customWidth="1"/>
    <col min="14378" max="14616" width="8.375" style="1"/>
    <col min="14617" max="14617" width="42.625" style="1" customWidth="1"/>
    <col min="14618" max="14618" width="12.125" style="1" customWidth="1"/>
    <col min="14619" max="14621" width="11.625" style="1" customWidth="1"/>
    <col min="14622" max="14625" width="0" style="1" hidden="1" customWidth="1"/>
    <col min="14626" max="14632" width="11.625" style="1" customWidth="1"/>
    <col min="14633" max="14633" width="2.375" style="1" customWidth="1"/>
    <col min="14634" max="14872" width="8.375" style="1"/>
    <col min="14873" max="14873" width="42.625" style="1" customWidth="1"/>
    <col min="14874" max="14874" width="12.125" style="1" customWidth="1"/>
    <col min="14875" max="14877" width="11.625" style="1" customWidth="1"/>
    <col min="14878" max="14881" width="0" style="1" hidden="1" customWidth="1"/>
    <col min="14882" max="14888" width="11.625" style="1" customWidth="1"/>
    <col min="14889" max="14889" width="2.375" style="1" customWidth="1"/>
    <col min="14890" max="15128" width="8.375" style="1"/>
    <col min="15129" max="15129" width="42.625" style="1" customWidth="1"/>
    <col min="15130" max="15130" width="12.125" style="1" customWidth="1"/>
    <col min="15131" max="15133" width="11.625" style="1" customWidth="1"/>
    <col min="15134" max="15137" width="0" style="1" hidden="1" customWidth="1"/>
    <col min="15138" max="15144" width="11.625" style="1" customWidth="1"/>
    <col min="15145" max="15145" width="2.375" style="1" customWidth="1"/>
    <col min="15146" max="15384" width="8.375" style="1"/>
    <col min="15385" max="15385" width="42.625" style="1" customWidth="1"/>
    <col min="15386" max="15386" width="12.125" style="1" customWidth="1"/>
    <col min="15387" max="15389" width="11.625" style="1" customWidth="1"/>
    <col min="15390" max="15393" width="0" style="1" hidden="1" customWidth="1"/>
    <col min="15394" max="15400" width="11.625" style="1" customWidth="1"/>
    <col min="15401" max="15401" width="2.375" style="1" customWidth="1"/>
    <col min="15402" max="15640" width="8.375" style="1"/>
    <col min="15641" max="15641" width="42.625" style="1" customWidth="1"/>
    <col min="15642" max="15642" width="12.125" style="1" customWidth="1"/>
    <col min="15643" max="15645" width="11.625" style="1" customWidth="1"/>
    <col min="15646" max="15649" width="0" style="1" hidden="1" customWidth="1"/>
    <col min="15650" max="15656" width="11.625" style="1" customWidth="1"/>
    <col min="15657" max="15657" width="2.375" style="1" customWidth="1"/>
    <col min="15658" max="15896" width="8.375" style="1"/>
    <col min="15897" max="15897" width="42.625" style="1" customWidth="1"/>
    <col min="15898" max="15898" width="12.125" style="1" customWidth="1"/>
    <col min="15899" max="15901" width="11.625" style="1" customWidth="1"/>
    <col min="15902" max="15905" width="0" style="1" hidden="1" customWidth="1"/>
    <col min="15906" max="15912" width="11.625" style="1" customWidth="1"/>
    <col min="15913" max="15913" width="2.375" style="1" customWidth="1"/>
    <col min="15914" max="16152" width="8.375" style="1"/>
    <col min="16153" max="16153" width="42.625" style="1" customWidth="1"/>
    <col min="16154" max="16154" width="12.125" style="1" customWidth="1"/>
    <col min="16155" max="16157" width="11.625" style="1" customWidth="1"/>
    <col min="16158" max="16161" width="0" style="1" hidden="1" customWidth="1"/>
    <col min="16162" max="16168" width="11.625" style="1" customWidth="1"/>
    <col min="16169" max="16169" width="2.375" style="1" customWidth="1"/>
    <col min="16170" max="16384" width="8.375" style="1"/>
  </cols>
  <sheetData>
    <row r="1" spans="1:72" ht="22.5" customHeight="1" x14ac:dyDescent="0.3">
      <c r="A1" s="1" t="s">
        <v>10</v>
      </c>
      <c r="AG1" s="239"/>
    </row>
    <row r="2" spans="1:72" ht="22.5" customHeight="1" x14ac:dyDescent="0.3">
      <c r="A2" s="1" t="s">
        <v>8</v>
      </c>
      <c r="BF2" s="99"/>
      <c r="BI2" s="99"/>
      <c r="BM2" s="99"/>
      <c r="BP2" s="99"/>
    </row>
    <row r="3" spans="1:72" ht="16.149999999999999" customHeight="1" x14ac:dyDescent="0.3"/>
    <row r="4" spans="1:72" ht="20.25" customHeight="1" thickBot="1" x14ac:dyDescent="0.35">
      <c r="A4" s="238"/>
      <c r="B4" s="238"/>
      <c r="S4" s="238"/>
      <c r="X4" s="238"/>
      <c r="Z4" s="238"/>
      <c r="AB4" s="238"/>
      <c r="AC4" s="239"/>
      <c r="AD4" s="238"/>
      <c r="AF4" s="239"/>
      <c r="AG4" s="238"/>
      <c r="AI4" s="238"/>
      <c r="AK4" s="239"/>
      <c r="AM4" s="239"/>
      <c r="AN4" s="239"/>
      <c r="AP4" s="238"/>
      <c r="AR4" s="239"/>
      <c r="AT4" s="239"/>
      <c r="AU4" s="239"/>
      <c r="AW4" s="238"/>
      <c r="AY4" s="239"/>
      <c r="BA4" s="239"/>
      <c r="BB4" s="239"/>
      <c r="BD4" s="238"/>
      <c r="BG4" s="238"/>
      <c r="BN4" s="238"/>
      <c r="BQ4" s="239" t="s">
        <v>140</v>
      </c>
    </row>
    <row r="5" spans="1:72" s="353" customFormat="1" ht="20.25" customHeight="1" x14ac:dyDescent="0.3">
      <c r="A5" s="27"/>
      <c r="B5" s="312"/>
      <c r="C5" s="3" t="s">
        <v>141</v>
      </c>
      <c r="D5" s="5" t="s">
        <v>60</v>
      </c>
      <c r="E5" s="2" t="s">
        <v>61</v>
      </c>
      <c r="F5" s="3"/>
      <c r="G5" s="4"/>
      <c r="H5" s="4"/>
      <c r="I5" s="4"/>
      <c r="J5" s="4"/>
      <c r="K5" s="5"/>
      <c r="L5" s="28" t="s">
        <v>62</v>
      </c>
      <c r="M5" s="562" t="s">
        <v>63</v>
      </c>
      <c r="N5" s="563"/>
      <c r="O5" s="563"/>
      <c r="P5" s="563"/>
      <c r="Q5" s="563"/>
      <c r="R5" s="563"/>
      <c r="S5" s="564"/>
      <c r="T5" s="583" t="s">
        <v>64</v>
      </c>
      <c r="U5" s="584"/>
      <c r="V5" s="584"/>
      <c r="W5" s="584"/>
      <c r="X5" s="584"/>
      <c r="Y5" s="584"/>
      <c r="Z5" s="585"/>
      <c r="AA5" s="568" t="s">
        <v>65</v>
      </c>
      <c r="AB5" s="569"/>
      <c r="AC5" s="569"/>
      <c r="AD5" s="569"/>
      <c r="AE5" s="569"/>
      <c r="AF5" s="569"/>
      <c r="AG5" s="570"/>
      <c r="AH5" s="559" t="s">
        <v>66</v>
      </c>
      <c r="AI5" s="560"/>
      <c r="AJ5" s="560"/>
      <c r="AK5" s="560"/>
      <c r="AL5" s="560"/>
      <c r="AM5" s="560"/>
      <c r="AN5" s="560"/>
      <c r="AO5" s="559" t="s">
        <v>67</v>
      </c>
      <c r="AP5" s="560"/>
      <c r="AQ5" s="560"/>
      <c r="AR5" s="560"/>
      <c r="AS5" s="560"/>
      <c r="AT5" s="560"/>
      <c r="AU5" s="561"/>
      <c r="AV5" s="298" t="s">
        <v>68</v>
      </c>
      <c r="AW5" s="299"/>
      <c r="AX5" s="299"/>
      <c r="AY5" s="299"/>
      <c r="AZ5" s="299"/>
      <c r="BA5" s="299"/>
      <c r="BB5" s="304"/>
      <c r="BC5" s="298" t="s">
        <v>69</v>
      </c>
      <c r="BD5" s="305"/>
      <c r="BE5" s="305"/>
      <c r="BF5" s="305"/>
      <c r="BG5" s="305"/>
      <c r="BH5" s="305"/>
      <c r="BI5" s="486"/>
      <c r="BJ5" s="574" t="s">
        <v>70</v>
      </c>
      <c r="BK5" s="575"/>
      <c r="BL5" s="575"/>
      <c r="BM5" s="575"/>
      <c r="BN5" s="575"/>
      <c r="BO5" s="575"/>
      <c r="BP5" s="576"/>
      <c r="BQ5" s="574" t="s">
        <v>809</v>
      </c>
      <c r="BR5" s="575"/>
      <c r="BS5" s="576"/>
    </row>
    <row r="6" spans="1:72" s="355" customFormat="1" ht="20.25" customHeight="1" thickBot="1" x14ac:dyDescent="0.35">
      <c r="A6" s="29"/>
      <c r="B6" s="313"/>
      <c r="C6" s="23" t="s">
        <v>78</v>
      </c>
      <c r="D6" s="8" t="s">
        <v>71</v>
      </c>
      <c r="E6" s="30" t="s">
        <v>71</v>
      </c>
      <c r="F6" s="23" t="s">
        <v>72</v>
      </c>
      <c r="G6" s="7" t="s">
        <v>73</v>
      </c>
      <c r="H6" s="7" t="s">
        <v>74</v>
      </c>
      <c r="I6" s="7" t="s">
        <v>75</v>
      </c>
      <c r="J6" s="7" t="s">
        <v>76</v>
      </c>
      <c r="K6" s="8" t="s">
        <v>77</v>
      </c>
      <c r="L6" s="30" t="s">
        <v>71</v>
      </c>
      <c r="M6" s="6" t="s">
        <v>72</v>
      </c>
      <c r="N6" s="7" t="s">
        <v>73</v>
      </c>
      <c r="O6" s="7" t="s">
        <v>74</v>
      </c>
      <c r="P6" s="7" t="s">
        <v>75</v>
      </c>
      <c r="Q6" s="7" t="s">
        <v>76</v>
      </c>
      <c r="R6" s="8" t="s">
        <v>77</v>
      </c>
      <c r="S6" s="10" t="s">
        <v>78</v>
      </c>
      <c r="T6" s="12" t="s">
        <v>82</v>
      </c>
      <c r="U6" s="14" t="s">
        <v>142</v>
      </c>
      <c r="V6" s="13" t="s">
        <v>74</v>
      </c>
      <c r="W6" s="11" t="s">
        <v>75</v>
      </c>
      <c r="X6" s="16" t="s">
        <v>76</v>
      </c>
      <c r="Y6" s="13" t="s">
        <v>77</v>
      </c>
      <c r="Z6" s="15" t="s">
        <v>78</v>
      </c>
      <c r="AA6" s="24" t="s">
        <v>82</v>
      </c>
      <c r="AB6" s="11" t="s">
        <v>73</v>
      </c>
      <c r="AC6" s="13" t="s">
        <v>74</v>
      </c>
      <c r="AD6" s="13" t="s">
        <v>75</v>
      </c>
      <c r="AE6" s="11" t="s">
        <v>76</v>
      </c>
      <c r="AF6" s="13" t="s">
        <v>77</v>
      </c>
      <c r="AG6" s="15" t="s">
        <v>78</v>
      </c>
      <c r="AH6" s="24" t="s">
        <v>82</v>
      </c>
      <c r="AI6" s="11" t="s">
        <v>73</v>
      </c>
      <c r="AJ6" s="13" t="s">
        <v>74</v>
      </c>
      <c r="AK6" s="11" t="s">
        <v>75</v>
      </c>
      <c r="AL6" s="23" t="s">
        <v>76</v>
      </c>
      <c r="AM6" s="8" t="s">
        <v>77</v>
      </c>
      <c r="AN6" s="8" t="s">
        <v>78</v>
      </c>
      <c r="AO6" s="12" t="s">
        <v>82</v>
      </c>
      <c r="AP6" s="16" t="s">
        <v>88</v>
      </c>
      <c r="AQ6" s="11" t="s">
        <v>74</v>
      </c>
      <c r="AR6" s="11" t="s">
        <v>75</v>
      </c>
      <c r="AS6" s="23" t="s">
        <v>76</v>
      </c>
      <c r="AT6" s="8" t="s">
        <v>77</v>
      </c>
      <c r="AU6" s="10" t="s">
        <v>78</v>
      </c>
      <c r="AV6" s="12" t="s">
        <v>87</v>
      </c>
      <c r="AW6" s="16" t="s">
        <v>88</v>
      </c>
      <c r="AX6" s="11" t="s">
        <v>89</v>
      </c>
      <c r="AY6" s="11" t="s">
        <v>86</v>
      </c>
      <c r="AZ6" s="23" t="s">
        <v>76</v>
      </c>
      <c r="BA6" s="8" t="s">
        <v>77</v>
      </c>
      <c r="BB6" s="10" t="s">
        <v>78</v>
      </c>
      <c r="BC6" s="12" t="s">
        <v>87</v>
      </c>
      <c r="BD6" s="7" t="s">
        <v>88</v>
      </c>
      <c r="BE6" s="7" t="s">
        <v>89</v>
      </c>
      <c r="BF6" s="7" t="s">
        <v>86</v>
      </c>
      <c r="BG6" s="7" t="s">
        <v>84</v>
      </c>
      <c r="BH6" s="7" t="s">
        <v>85</v>
      </c>
      <c r="BI6" s="8" t="s">
        <v>71</v>
      </c>
      <c r="BJ6" s="12" t="s">
        <v>87</v>
      </c>
      <c r="BK6" s="11" t="s">
        <v>88</v>
      </c>
      <c r="BL6" s="13" t="s">
        <v>89</v>
      </c>
      <c r="BM6" s="13" t="s">
        <v>86</v>
      </c>
      <c r="BN6" s="7" t="s">
        <v>84</v>
      </c>
      <c r="BO6" s="7" t="s">
        <v>85</v>
      </c>
      <c r="BP6" s="10" t="s">
        <v>71</v>
      </c>
      <c r="BQ6" s="109" t="s">
        <v>87</v>
      </c>
      <c r="BR6" s="11" t="s">
        <v>88</v>
      </c>
      <c r="BS6" s="15" t="s">
        <v>89</v>
      </c>
    </row>
    <row r="7" spans="1:72" ht="18" customHeight="1" x14ac:dyDescent="0.3">
      <c r="A7" s="592" t="s">
        <v>143</v>
      </c>
      <c r="B7" s="31" t="s">
        <v>90</v>
      </c>
      <c r="C7" s="32"/>
      <c r="D7" s="33"/>
      <c r="E7" s="34"/>
      <c r="F7" s="32"/>
      <c r="G7" s="35">
        <v>93742</v>
      </c>
      <c r="H7" s="35"/>
      <c r="I7" s="35">
        <v>144481</v>
      </c>
      <c r="J7" s="35"/>
      <c r="K7" s="36"/>
      <c r="L7" s="37"/>
      <c r="M7" s="38"/>
      <c r="N7" s="35"/>
      <c r="O7" s="35"/>
      <c r="P7" s="35">
        <v>160881</v>
      </c>
      <c r="Q7" s="35"/>
      <c r="R7" s="36"/>
      <c r="S7" s="39"/>
      <c r="T7" s="40"/>
      <c r="U7" s="41">
        <v>104045</v>
      </c>
      <c r="V7" s="36"/>
      <c r="W7" s="35">
        <v>160881</v>
      </c>
      <c r="X7" s="42"/>
      <c r="Y7" s="36"/>
      <c r="Z7" s="39"/>
      <c r="AA7" s="43"/>
      <c r="AB7" s="35"/>
      <c r="AC7" s="36"/>
      <c r="AD7" s="36"/>
      <c r="AE7" s="35"/>
      <c r="AF7" s="36"/>
      <c r="AG7" s="39"/>
      <c r="AH7" s="43"/>
      <c r="AI7" s="35"/>
      <c r="AJ7" s="36"/>
      <c r="AK7" s="35"/>
      <c r="AL7" s="42"/>
      <c r="AM7" s="36"/>
      <c r="AN7" s="36"/>
      <c r="AO7" s="40"/>
      <c r="AP7" s="42"/>
      <c r="AQ7" s="35"/>
      <c r="AR7" s="35"/>
      <c r="AS7" s="42"/>
      <c r="AT7" s="36"/>
      <c r="AU7" s="39"/>
      <c r="AV7" s="40"/>
      <c r="AW7" s="42"/>
      <c r="AX7" s="35"/>
      <c r="AY7" s="35"/>
      <c r="AZ7" s="42"/>
      <c r="BA7" s="36"/>
      <c r="BB7" s="39"/>
      <c r="BC7" s="40"/>
      <c r="BD7" s="35"/>
      <c r="BE7" s="35"/>
      <c r="BF7" s="35"/>
      <c r="BG7" s="35"/>
      <c r="BH7" s="35"/>
      <c r="BI7" s="36"/>
      <c r="BJ7" s="40"/>
      <c r="BK7" s="42"/>
      <c r="BL7" s="36"/>
      <c r="BM7" s="36"/>
      <c r="BN7" s="35"/>
      <c r="BO7" s="35"/>
      <c r="BP7" s="39"/>
      <c r="BQ7" s="43"/>
      <c r="BR7" s="35"/>
      <c r="BS7" s="39"/>
    </row>
    <row r="8" spans="1:72" ht="18" customHeight="1" x14ac:dyDescent="0.3">
      <c r="A8" s="593"/>
      <c r="B8" s="44" t="s">
        <v>91</v>
      </c>
      <c r="C8" s="45">
        <v>182274</v>
      </c>
      <c r="D8" s="46">
        <v>192650</v>
      </c>
      <c r="E8" s="47">
        <v>208480</v>
      </c>
      <c r="F8" s="45">
        <v>42488</v>
      </c>
      <c r="G8" s="48">
        <v>51254</v>
      </c>
      <c r="H8" s="48">
        <v>93742</v>
      </c>
      <c r="I8" s="48">
        <v>50739</v>
      </c>
      <c r="J8" s="48">
        <v>64840</v>
      </c>
      <c r="K8" s="46">
        <v>115579</v>
      </c>
      <c r="L8" s="47">
        <v>209321</v>
      </c>
      <c r="M8" s="49">
        <v>46122</v>
      </c>
      <c r="N8" s="48">
        <v>57923</v>
      </c>
      <c r="O8" s="48">
        <v>104045</v>
      </c>
      <c r="P8" s="48">
        <v>56836</v>
      </c>
      <c r="Q8" s="48">
        <v>70720</v>
      </c>
      <c r="R8" s="48">
        <v>127556</v>
      </c>
      <c r="S8" s="50">
        <v>231601</v>
      </c>
      <c r="T8" s="49">
        <v>51652</v>
      </c>
      <c r="U8" s="51">
        <v>59445</v>
      </c>
      <c r="V8" s="46">
        <v>111097</v>
      </c>
      <c r="W8" s="48">
        <v>58209</v>
      </c>
      <c r="X8" s="45">
        <v>72108</v>
      </c>
      <c r="Y8" s="48">
        <v>130317</v>
      </c>
      <c r="Z8" s="50">
        <v>241414</v>
      </c>
      <c r="AA8" s="52">
        <v>49666</v>
      </c>
      <c r="AB8" s="48">
        <v>63761</v>
      </c>
      <c r="AC8" s="46">
        <v>113427</v>
      </c>
      <c r="AD8" s="46">
        <v>59076</v>
      </c>
      <c r="AE8" s="48">
        <v>63758</v>
      </c>
      <c r="AF8" s="48">
        <v>122834</v>
      </c>
      <c r="AG8" s="50">
        <v>236261</v>
      </c>
      <c r="AH8" s="52">
        <v>47660</v>
      </c>
      <c r="AI8" s="48">
        <v>62101</v>
      </c>
      <c r="AJ8" s="51">
        <v>109761</v>
      </c>
      <c r="AK8" s="48">
        <v>62826</v>
      </c>
      <c r="AL8" s="45">
        <v>75969</v>
      </c>
      <c r="AM8" s="48">
        <v>138795</v>
      </c>
      <c r="AN8" s="46">
        <v>248556</v>
      </c>
      <c r="AO8" s="49">
        <v>61306</v>
      </c>
      <c r="AP8" s="45">
        <v>69302</v>
      </c>
      <c r="AQ8" s="48">
        <v>130608</v>
      </c>
      <c r="AR8" s="48">
        <v>68272</v>
      </c>
      <c r="AS8" s="45">
        <v>78644</v>
      </c>
      <c r="AT8" s="48">
        <v>146916</v>
      </c>
      <c r="AU8" s="50">
        <v>277524</v>
      </c>
      <c r="AV8" s="49">
        <v>61807</v>
      </c>
      <c r="AW8" s="45">
        <v>79694</v>
      </c>
      <c r="AX8" s="48">
        <v>141502</v>
      </c>
      <c r="AY8" s="48">
        <v>78742</v>
      </c>
      <c r="AZ8" s="48">
        <v>94479</v>
      </c>
      <c r="BA8" s="48">
        <v>173221</v>
      </c>
      <c r="BB8" s="50">
        <v>314723</v>
      </c>
      <c r="BC8" s="49">
        <v>71391</v>
      </c>
      <c r="BD8" s="48">
        <v>87351</v>
      </c>
      <c r="BE8" s="48">
        <v>158742</v>
      </c>
      <c r="BF8" s="48">
        <v>83603</v>
      </c>
      <c r="BG8" s="48">
        <v>95963</v>
      </c>
      <c r="BH8" s="48">
        <v>179566</v>
      </c>
      <c r="BI8" s="46">
        <v>338308</v>
      </c>
      <c r="BJ8" s="49">
        <v>73805</v>
      </c>
      <c r="BK8" s="45">
        <v>86801</v>
      </c>
      <c r="BL8" s="46">
        <v>160606</v>
      </c>
      <c r="BM8" s="46">
        <v>87344</v>
      </c>
      <c r="BN8" s="48">
        <v>100003</v>
      </c>
      <c r="BO8" s="48">
        <v>187347</v>
      </c>
      <c r="BP8" s="50">
        <v>347953</v>
      </c>
      <c r="BQ8" s="52">
        <v>75797</v>
      </c>
      <c r="BR8" s="48">
        <v>92357</v>
      </c>
      <c r="BS8" s="50">
        <v>168153</v>
      </c>
    </row>
    <row r="9" spans="1:72" ht="18" customHeight="1" x14ac:dyDescent="0.3">
      <c r="A9" s="593"/>
      <c r="B9" s="130" t="s">
        <v>144</v>
      </c>
      <c r="C9" s="53">
        <v>182222</v>
      </c>
      <c r="D9" s="54">
        <v>192607</v>
      </c>
      <c r="E9" s="55">
        <v>208402</v>
      </c>
      <c r="F9" s="53">
        <v>42454</v>
      </c>
      <c r="G9" s="56">
        <v>51254</v>
      </c>
      <c r="H9" s="56">
        <v>93709</v>
      </c>
      <c r="I9" s="56">
        <v>50721</v>
      </c>
      <c r="J9" s="56">
        <v>64807</v>
      </c>
      <c r="K9" s="54">
        <v>115528</v>
      </c>
      <c r="L9" s="55">
        <v>209237</v>
      </c>
      <c r="M9" s="57">
        <v>46112</v>
      </c>
      <c r="N9" s="56">
        <v>57916</v>
      </c>
      <c r="O9" s="56">
        <v>104028</v>
      </c>
      <c r="P9" s="56">
        <v>56824</v>
      </c>
      <c r="Q9" s="56">
        <v>70709</v>
      </c>
      <c r="R9" s="56">
        <v>127533</v>
      </c>
      <c r="S9" s="58">
        <v>231561</v>
      </c>
      <c r="T9" s="57">
        <v>51645</v>
      </c>
      <c r="U9" s="59">
        <v>59443</v>
      </c>
      <c r="V9" s="54">
        <v>111088</v>
      </c>
      <c r="W9" s="56">
        <v>58203</v>
      </c>
      <c r="X9" s="53">
        <v>72104</v>
      </c>
      <c r="Y9" s="56">
        <v>130307</v>
      </c>
      <c r="Z9" s="58">
        <v>241395</v>
      </c>
      <c r="AA9" s="60">
        <v>49661</v>
      </c>
      <c r="AB9" s="56">
        <v>63757</v>
      </c>
      <c r="AC9" s="54">
        <v>113418</v>
      </c>
      <c r="AD9" s="54">
        <v>59062</v>
      </c>
      <c r="AE9" s="56">
        <v>63738.625</v>
      </c>
      <c r="AF9" s="56">
        <v>122800.625</v>
      </c>
      <c r="AG9" s="58">
        <v>236218.625</v>
      </c>
      <c r="AH9" s="60">
        <v>47653</v>
      </c>
      <c r="AI9" s="56">
        <v>62104</v>
      </c>
      <c r="AJ9" s="54">
        <v>109757</v>
      </c>
      <c r="AK9" s="56">
        <v>62826</v>
      </c>
      <c r="AL9" s="53">
        <v>75967</v>
      </c>
      <c r="AM9" s="56">
        <v>138793</v>
      </c>
      <c r="AN9" s="54">
        <v>248550</v>
      </c>
      <c r="AO9" s="57">
        <v>61305</v>
      </c>
      <c r="AP9" s="53">
        <v>69298</v>
      </c>
      <c r="AQ9" s="56">
        <v>130603</v>
      </c>
      <c r="AR9" s="56">
        <v>68271</v>
      </c>
      <c r="AS9" s="53">
        <v>78641</v>
      </c>
      <c r="AT9" s="56">
        <v>146912</v>
      </c>
      <c r="AU9" s="58">
        <v>277515</v>
      </c>
      <c r="AV9" s="57">
        <v>61785</v>
      </c>
      <c r="AW9" s="53">
        <v>79692</v>
      </c>
      <c r="AX9" s="56">
        <v>141477</v>
      </c>
      <c r="AY9" s="56">
        <v>78732</v>
      </c>
      <c r="AZ9" s="56">
        <v>94459</v>
      </c>
      <c r="BA9" s="56">
        <v>173191</v>
      </c>
      <c r="BB9" s="58">
        <v>314668</v>
      </c>
      <c r="BC9" s="57">
        <v>71380</v>
      </c>
      <c r="BD9" s="56">
        <v>87348</v>
      </c>
      <c r="BE9" s="56">
        <v>158728</v>
      </c>
      <c r="BF9" s="75">
        <v>83579</v>
      </c>
      <c r="BG9" s="56">
        <v>95950</v>
      </c>
      <c r="BH9" s="56">
        <v>179529</v>
      </c>
      <c r="BI9" s="64">
        <v>338257</v>
      </c>
      <c r="BJ9" s="57">
        <v>73795</v>
      </c>
      <c r="BK9" s="53">
        <v>86792</v>
      </c>
      <c r="BL9" s="54">
        <v>160587</v>
      </c>
      <c r="BM9" s="64">
        <v>87336</v>
      </c>
      <c r="BN9" s="56">
        <v>99992</v>
      </c>
      <c r="BO9" s="56">
        <v>187328</v>
      </c>
      <c r="BP9" s="70">
        <v>347915</v>
      </c>
      <c r="BQ9" s="60">
        <v>75789</v>
      </c>
      <c r="BR9" s="56">
        <v>92343</v>
      </c>
      <c r="BS9" s="58">
        <v>168132</v>
      </c>
    </row>
    <row r="10" spans="1:72" ht="18" customHeight="1" x14ac:dyDescent="0.3">
      <c r="A10" s="593"/>
      <c r="B10" s="130" t="s">
        <v>145</v>
      </c>
      <c r="C10" s="53">
        <v>52</v>
      </c>
      <c r="D10" s="54">
        <v>43</v>
      </c>
      <c r="E10" s="55">
        <v>78</v>
      </c>
      <c r="F10" s="53">
        <v>33</v>
      </c>
      <c r="G10" s="56">
        <v>0</v>
      </c>
      <c r="H10" s="56">
        <v>33</v>
      </c>
      <c r="I10" s="56">
        <v>18</v>
      </c>
      <c r="J10" s="56">
        <v>33</v>
      </c>
      <c r="K10" s="54">
        <v>51</v>
      </c>
      <c r="L10" s="55">
        <v>84</v>
      </c>
      <c r="M10" s="57">
        <v>10</v>
      </c>
      <c r="N10" s="56">
        <v>7</v>
      </c>
      <c r="O10" s="56">
        <v>17</v>
      </c>
      <c r="P10" s="56">
        <v>12</v>
      </c>
      <c r="Q10" s="56">
        <v>11</v>
      </c>
      <c r="R10" s="56">
        <v>23</v>
      </c>
      <c r="S10" s="58">
        <v>40</v>
      </c>
      <c r="T10" s="57">
        <v>7</v>
      </c>
      <c r="U10" s="59">
        <v>2</v>
      </c>
      <c r="V10" s="54">
        <v>9</v>
      </c>
      <c r="W10" s="56">
        <v>5</v>
      </c>
      <c r="X10" s="53">
        <v>4</v>
      </c>
      <c r="Y10" s="56">
        <v>9</v>
      </c>
      <c r="Z10" s="58">
        <v>18</v>
      </c>
      <c r="AA10" s="60">
        <v>5</v>
      </c>
      <c r="AB10" s="56">
        <v>4</v>
      </c>
      <c r="AC10" s="54">
        <v>9</v>
      </c>
      <c r="AD10" s="54">
        <v>15</v>
      </c>
      <c r="AE10" s="56">
        <v>18</v>
      </c>
      <c r="AF10" s="56">
        <v>33</v>
      </c>
      <c r="AG10" s="58">
        <v>42</v>
      </c>
      <c r="AH10" s="60">
        <v>7</v>
      </c>
      <c r="AI10" s="56">
        <v>-3</v>
      </c>
      <c r="AJ10" s="54">
        <v>4</v>
      </c>
      <c r="AK10" s="56">
        <v>0</v>
      </c>
      <c r="AL10" s="53">
        <v>1</v>
      </c>
      <c r="AM10" s="56">
        <v>1</v>
      </c>
      <c r="AN10" s="54">
        <v>5</v>
      </c>
      <c r="AO10" s="57">
        <v>1</v>
      </c>
      <c r="AP10" s="53">
        <v>4</v>
      </c>
      <c r="AQ10" s="56">
        <v>5</v>
      </c>
      <c r="AR10" s="56">
        <v>1</v>
      </c>
      <c r="AS10" s="53">
        <v>2</v>
      </c>
      <c r="AT10" s="56">
        <v>3</v>
      </c>
      <c r="AU10" s="58">
        <v>8</v>
      </c>
      <c r="AV10" s="57">
        <v>22</v>
      </c>
      <c r="AW10" s="53">
        <v>2</v>
      </c>
      <c r="AX10" s="56">
        <v>24</v>
      </c>
      <c r="AY10" s="56">
        <v>11</v>
      </c>
      <c r="AZ10" s="56">
        <v>19</v>
      </c>
      <c r="BA10" s="56">
        <v>30</v>
      </c>
      <c r="BB10" s="58">
        <v>54</v>
      </c>
      <c r="BC10" s="57">
        <v>11</v>
      </c>
      <c r="BD10" s="56">
        <v>3</v>
      </c>
      <c r="BE10" s="56">
        <v>14</v>
      </c>
      <c r="BF10" s="48">
        <v>24</v>
      </c>
      <c r="BG10" s="56">
        <v>13</v>
      </c>
      <c r="BH10" s="56">
        <v>37</v>
      </c>
      <c r="BI10" s="46">
        <v>51</v>
      </c>
      <c r="BJ10" s="57">
        <v>10</v>
      </c>
      <c r="BK10" s="53">
        <v>9</v>
      </c>
      <c r="BL10" s="54">
        <v>19</v>
      </c>
      <c r="BM10" s="46">
        <v>8</v>
      </c>
      <c r="BN10" s="56">
        <v>11</v>
      </c>
      <c r="BO10" s="56">
        <v>19</v>
      </c>
      <c r="BP10" s="50">
        <v>38</v>
      </c>
      <c r="BQ10" s="60">
        <v>7</v>
      </c>
      <c r="BR10" s="56">
        <v>14</v>
      </c>
      <c r="BS10" s="58">
        <v>21</v>
      </c>
    </row>
    <row r="11" spans="1:72" s="372" customFormat="1" ht="18" customHeight="1" x14ac:dyDescent="0.3">
      <c r="A11" s="593"/>
      <c r="B11" s="62" t="s">
        <v>146</v>
      </c>
      <c r="C11" s="63"/>
      <c r="D11" s="64"/>
      <c r="E11" s="65"/>
      <c r="F11" s="63"/>
      <c r="G11" s="66">
        <v>14172</v>
      </c>
      <c r="H11" s="66"/>
      <c r="I11" s="66">
        <v>20743</v>
      </c>
      <c r="J11" s="66"/>
      <c r="K11" s="67"/>
      <c r="L11" s="68"/>
      <c r="M11" s="69"/>
      <c r="N11" s="66">
        <v>14356</v>
      </c>
      <c r="O11" s="66"/>
      <c r="P11" s="66">
        <v>22940</v>
      </c>
      <c r="Q11" s="66"/>
      <c r="R11" s="66"/>
      <c r="S11" s="70"/>
      <c r="T11" s="71"/>
      <c r="U11" s="72">
        <v>14356</v>
      </c>
      <c r="V11" s="67"/>
      <c r="W11" s="66">
        <v>22940</v>
      </c>
      <c r="X11" s="73">
        <v>-22940</v>
      </c>
      <c r="Y11" s="66">
        <v>0</v>
      </c>
      <c r="Z11" s="70"/>
      <c r="AA11" s="74"/>
      <c r="AB11" s="66">
        <v>0</v>
      </c>
      <c r="AC11" s="64"/>
      <c r="AD11" s="64"/>
      <c r="AE11" s="66">
        <v>-22940</v>
      </c>
      <c r="AF11" s="66">
        <v>0</v>
      </c>
      <c r="AG11" s="70"/>
      <c r="AH11" s="74"/>
      <c r="AI11" s="66"/>
      <c r="AJ11" s="64"/>
      <c r="AK11" s="75"/>
      <c r="AL11" s="73">
        <v>-22940</v>
      </c>
      <c r="AM11" s="66">
        <v>0</v>
      </c>
      <c r="AN11" s="64"/>
      <c r="AO11" s="71"/>
      <c r="AP11" s="73"/>
      <c r="AQ11" s="75"/>
      <c r="AR11" s="75"/>
      <c r="AS11" s="73"/>
      <c r="AT11" s="66">
        <v>0</v>
      </c>
      <c r="AU11" s="70"/>
      <c r="AV11" s="71"/>
      <c r="AW11" s="73"/>
      <c r="AX11" s="75"/>
      <c r="AY11" s="75"/>
      <c r="AZ11" s="66">
        <v>-22940</v>
      </c>
      <c r="BA11" s="66">
        <v>0</v>
      </c>
      <c r="BB11" s="70"/>
      <c r="BC11" s="71"/>
      <c r="BD11" s="66"/>
      <c r="BE11" s="75"/>
      <c r="BF11" s="414"/>
      <c r="BG11" s="66"/>
      <c r="BH11" s="75"/>
      <c r="BI11" s="507"/>
      <c r="BJ11" s="71"/>
      <c r="BK11" s="73"/>
      <c r="BL11" s="64"/>
      <c r="BM11" s="507"/>
      <c r="BN11" s="66"/>
      <c r="BO11" s="75"/>
      <c r="BP11" s="509"/>
      <c r="BQ11" s="74"/>
      <c r="BR11" s="66"/>
      <c r="BS11" s="70"/>
    </row>
    <row r="12" spans="1:72" s="372" customFormat="1" ht="18" customHeight="1" x14ac:dyDescent="0.3">
      <c r="A12" s="593"/>
      <c r="B12" s="44" t="s">
        <v>103</v>
      </c>
      <c r="C12" s="45">
        <v>23246</v>
      </c>
      <c r="D12" s="46">
        <v>26795</v>
      </c>
      <c r="E12" s="47">
        <v>32959</v>
      </c>
      <c r="F12" s="45">
        <v>4931</v>
      </c>
      <c r="G12" s="48">
        <v>9241</v>
      </c>
      <c r="H12" s="48">
        <v>14172</v>
      </c>
      <c r="I12" s="48">
        <v>6571</v>
      </c>
      <c r="J12" s="48">
        <v>12309</v>
      </c>
      <c r="K12" s="46">
        <v>18880</v>
      </c>
      <c r="L12" s="47">
        <v>33052</v>
      </c>
      <c r="M12" s="49">
        <v>4735</v>
      </c>
      <c r="N12" s="48">
        <v>9621</v>
      </c>
      <c r="O12" s="48">
        <v>14356</v>
      </c>
      <c r="P12" s="48">
        <v>8584</v>
      </c>
      <c r="Q12" s="48">
        <v>14106</v>
      </c>
      <c r="R12" s="48">
        <v>22690</v>
      </c>
      <c r="S12" s="50">
        <v>37046</v>
      </c>
      <c r="T12" s="49">
        <v>5679</v>
      </c>
      <c r="U12" s="51">
        <v>9913</v>
      </c>
      <c r="V12" s="46">
        <v>15592</v>
      </c>
      <c r="W12" s="48">
        <v>8940</v>
      </c>
      <c r="X12" s="45">
        <v>14244</v>
      </c>
      <c r="Y12" s="48">
        <v>23184</v>
      </c>
      <c r="Z12" s="50">
        <v>38776</v>
      </c>
      <c r="AA12" s="52">
        <v>4895</v>
      </c>
      <c r="AB12" s="48">
        <v>10717</v>
      </c>
      <c r="AC12" s="46">
        <v>15612</v>
      </c>
      <c r="AD12" s="46">
        <v>9498</v>
      </c>
      <c r="AE12" s="48">
        <v>10642</v>
      </c>
      <c r="AF12" s="48">
        <v>20140</v>
      </c>
      <c r="AG12" s="50">
        <v>35752</v>
      </c>
      <c r="AH12" s="52">
        <v>5267</v>
      </c>
      <c r="AI12" s="48">
        <v>11497</v>
      </c>
      <c r="AJ12" s="46">
        <v>16764</v>
      </c>
      <c r="AK12" s="48">
        <v>11161</v>
      </c>
      <c r="AL12" s="45">
        <v>13888</v>
      </c>
      <c r="AM12" s="48">
        <v>25049</v>
      </c>
      <c r="AN12" s="46">
        <v>41813</v>
      </c>
      <c r="AO12" s="49">
        <v>10957</v>
      </c>
      <c r="AP12" s="45">
        <v>13382</v>
      </c>
      <c r="AQ12" s="48">
        <v>24339</v>
      </c>
      <c r="AR12" s="48">
        <v>13486</v>
      </c>
      <c r="AS12" s="45">
        <v>15131</v>
      </c>
      <c r="AT12" s="48">
        <v>28617</v>
      </c>
      <c r="AU12" s="50">
        <v>52956</v>
      </c>
      <c r="AV12" s="49">
        <v>8364</v>
      </c>
      <c r="AW12" s="45">
        <v>15484</v>
      </c>
      <c r="AX12" s="48">
        <v>23848</v>
      </c>
      <c r="AY12" s="48">
        <v>14295</v>
      </c>
      <c r="AZ12" s="48">
        <v>19472</v>
      </c>
      <c r="BA12" s="48">
        <v>33767</v>
      </c>
      <c r="BB12" s="50">
        <v>57615</v>
      </c>
      <c r="BC12" s="49">
        <v>10828</v>
      </c>
      <c r="BD12" s="48">
        <v>15783</v>
      </c>
      <c r="BE12" s="48">
        <v>26611</v>
      </c>
      <c r="BF12" s="48">
        <v>14149</v>
      </c>
      <c r="BG12" s="48">
        <v>16728</v>
      </c>
      <c r="BH12" s="48">
        <v>30877</v>
      </c>
      <c r="BI12" s="46">
        <v>57488</v>
      </c>
      <c r="BJ12" s="49">
        <v>7334</v>
      </c>
      <c r="BK12" s="45">
        <v>13969</v>
      </c>
      <c r="BL12" s="46">
        <v>21303</v>
      </c>
      <c r="BM12" s="46">
        <v>12520</v>
      </c>
      <c r="BN12" s="48">
        <v>18250</v>
      </c>
      <c r="BO12" s="48">
        <v>30770</v>
      </c>
      <c r="BP12" s="50">
        <v>52073</v>
      </c>
      <c r="BQ12" s="52">
        <v>8747</v>
      </c>
      <c r="BR12" s="48">
        <v>14651</v>
      </c>
      <c r="BS12" s="50">
        <v>23398</v>
      </c>
    </row>
    <row r="13" spans="1:72" s="372" customFormat="1" ht="18" customHeight="1" x14ac:dyDescent="0.3">
      <c r="A13" s="593"/>
      <c r="B13" s="62" t="s">
        <v>147</v>
      </c>
      <c r="C13" s="53"/>
      <c r="D13" s="54"/>
      <c r="E13" s="55"/>
      <c r="F13" s="53"/>
      <c r="G13" s="56"/>
      <c r="H13" s="56"/>
      <c r="I13" s="56"/>
      <c r="J13" s="56"/>
      <c r="K13" s="54"/>
      <c r="L13" s="55"/>
      <c r="M13" s="57"/>
      <c r="N13" s="56"/>
      <c r="O13" s="56"/>
      <c r="P13" s="56"/>
      <c r="Q13" s="56"/>
      <c r="R13" s="56"/>
      <c r="S13" s="58"/>
      <c r="T13" s="57"/>
      <c r="U13" s="59"/>
      <c r="V13" s="54"/>
      <c r="W13" s="56"/>
      <c r="X13" s="53"/>
      <c r="Y13" s="56"/>
      <c r="Z13" s="58"/>
      <c r="AA13" s="60"/>
      <c r="AB13" s="56"/>
      <c r="AC13" s="54"/>
      <c r="AD13" s="54"/>
      <c r="AE13" s="56"/>
      <c r="AF13" s="56"/>
      <c r="AG13" s="58"/>
      <c r="AH13" s="60"/>
      <c r="AI13" s="56"/>
      <c r="AJ13" s="54"/>
      <c r="AK13" s="56"/>
      <c r="AL13" s="53"/>
      <c r="AM13" s="56"/>
      <c r="AN13" s="54"/>
      <c r="AO13" s="57"/>
      <c r="AP13" s="53"/>
      <c r="AQ13" s="56"/>
      <c r="AR13" s="56"/>
      <c r="AS13" s="53"/>
      <c r="AT13" s="56"/>
      <c r="AU13" s="58"/>
      <c r="AV13" s="57"/>
      <c r="AW13" s="53"/>
      <c r="AX13" s="56"/>
      <c r="AY13" s="56"/>
      <c r="AZ13" s="56"/>
      <c r="BA13" s="56"/>
      <c r="BB13" s="58"/>
      <c r="BC13" s="57"/>
      <c r="BD13" s="56"/>
      <c r="BE13" s="56"/>
      <c r="BF13" s="56"/>
      <c r="BG13" s="56"/>
      <c r="BH13" s="56"/>
      <c r="BI13" s="54"/>
      <c r="BJ13" s="57"/>
      <c r="BK13" s="53"/>
      <c r="BL13" s="54"/>
      <c r="BM13" s="54"/>
      <c r="BN13" s="56"/>
      <c r="BO13" s="56"/>
      <c r="BP13" s="58"/>
      <c r="BQ13" s="60"/>
      <c r="BR13" s="56"/>
      <c r="BS13" s="58"/>
    </row>
    <row r="14" spans="1:72" s="372" customFormat="1" ht="18" customHeight="1" thickBot="1" x14ac:dyDescent="0.35">
      <c r="A14" s="594"/>
      <c r="B14" s="76" t="s">
        <v>105</v>
      </c>
      <c r="C14" s="77">
        <v>0.12753327408187673</v>
      </c>
      <c r="D14" s="78">
        <v>0.13908642616143266</v>
      </c>
      <c r="E14" s="79">
        <v>0.15809190330007675</v>
      </c>
      <c r="F14" s="77">
        <v>0.11605629824891735</v>
      </c>
      <c r="G14" s="80">
        <v>0.1802981230733211</v>
      </c>
      <c r="H14" s="80">
        <v>0.15118090077019905</v>
      </c>
      <c r="I14" s="80">
        <v>0.12950590275724788</v>
      </c>
      <c r="J14" s="80">
        <v>0.18983652066625539</v>
      </c>
      <c r="K14" s="78">
        <v>0.163351473883664</v>
      </c>
      <c r="L14" s="79">
        <v>0.15790102283096297</v>
      </c>
      <c r="M14" s="81">
        <v>0.10266250379428472</v>
      </c>
      <c r="N14" s="80">
        <v>0.16609982217771871</v>
      </c>
      <c r="O14" s="80">
        <v>0.13797875919073477</v>
      </c>
      <c r="P14" s="80">
        <v>0.15103103666690126</v>
      </c>
      <c r="Q14" s="80">
        <v>0.19946266968325793</v>
      </c>
      <c r="R14" s="80">
        <v>0.1778826554611308</v>
      </c>
      <c r="S14" s="82">
        <v>0.15995613145020962</v>
      </c>
      <c r="T14" s="81">
        <v>0.1099473398900333</v>
      </c>
      <c r="U14" s="83">
        <v>0.16675918916645638</v>
      </c>
      <c r="V14" s="78">
        <v>0.14034582391963779</v>
      </c>
      <c r="W14" s="80">
        <v>0.15358449724269443</v>
      </c>
      <c r="X14" s="84">
        <v>0.19753702779164586</v>
      </c>
      <c r="Y14" s="80">
        <v>0.17790464789705104</v>
      </c>
      <c r="Z14" s="82">
        <v>0.161</v>
      </c>
      <c r="AA14" s="85">
        <v>9.8558369911005514E-2</v>
      </c>
      <c r="AB14" s="80">
        <v>0.1680808017440128</v>
      </c>
      <c r="AC14" s="78">
        <v>0.13763918643709169</v>
      </c>
      <c r="AD14" s="78">
        <v>0.16077594962421288</v>
      </c>
      <c r="AE14" s="80">
        <v>0.16691238746510242</v>
      </c>
      <c r="AF14" s="80">
        <v>0.16396111825716006</v>
      </c>
      <c r="AG14" s="82">
        <v>0.15132417114970309</v>
      </c>
      <c r="AH14" s="85">
        <v>0.11051195971464541</v>
      </c>
      <c r="AI14" s="80">
        <v>0.18513389478430298</v>
      </c>
      <c r="AJ14" s="78">
        <v>0.15273184464427256</v>
      </c>
      <c r="AK14" s="80">
        <v>0.17764938082959283</v>
      </c>
      <c r="AL14" s="77">
        <v>0.18281140991720307</v>
      </c>
      <c r="AM14" s="80">
        <v>0.18047480096545265</v>
      </c>
      <c r="AN14" s="78">
        <v>0.16822365985934759</v>
      </c>
      <c r="AO14" s="81">
        <v>0.17872638893419893</v>
      </c>
      <c r="AP14" s="83">
        <v>0.19309688032091427</v>
      </c>
      <c r="AQ14" s="80">
        <v>0.18635152517456818</v>
      </c>
      <c r="AR14" s="80">
        <v>0.19753339582845089</v>
      </c>
      <c r="AS14" s="77">
        <v>0.19239865724022176</v>
      </c>
      <c r="AT14" s="80">
        <v>0.19478477497345423</v>
      </c>
      <c r="AU14" s="82">
        <v>0.19081592943313011</v>
      </c>
      <c r="AV14" s="81">
        <v>0.13532447780995679</v>
      </c>
      <c r="AW14" s="83">
        <v>0.19429317138053054</v>
      </c>
      <c r="AX14" s="80">
        <v>0.16853472035730943</v>
      </c>
      <c r="AY14" s="80">
        <v>0.1815653101661332</v>
      </c>
      <c r="AZ14" s="80">
        <v>0.20614234747350701</v>
      </c>
      <c r="BA14" s="80">
        <v>0.19496971551639519</v>
      </c>
      <c r="BB14" s="82">
        <v>0.18309774111126648</v>
      </c>
      <c r="BC14" s="81">
        <v>0.15167177935594123</v>
      </c>
      <c r="BD14" s="80">
        <v>0.18068482329910363</v>
      </c>
      <c r="BE14" s="80">
        <v>0.16763679429514558</v>
      </c>
      <c r="BF14" s="80">
        <v>0.16928893621603514</v>
      </c>
      <c r="BG14" s="80">
        <v>0.17434080250130277</v>
      </c>
      <c r="BH14" s="80">
        <v>0.17198892658010684</v>
      </c>
      <c r="BI14" s="78">
        <v>0.16995361515061033</v>
      </c>
      <c r="BJ14" s="81">
        <v>9.9383427061454033E-2</v>
      </c>
      <c r="BK14" s="77">
        <v>0.1609480136418103</v>
      </c>
      <c r="BL14" s="78">
        <v>0.13265706439500083</v>
      </c>
      <c r="BM14" s="78">
        <v>0.14335440139232389</v>
      </c>
      <c r="BN14" s="80">
        <v>0.18251460116809345</v>
      </c>
      <c r="BO14" s="80">
        <v>0.16425734540485137</v>
      </c>
      <c r="BP14" s="82">
        <v>0.14967161519336619</v>
      </c>
      <c r="BQ14" s="85">
        <v>0.11541252688384858</v>
      </c>
      <c r="BR14" s="80">
        <v>0.15865847979814388</v>
      </c>
      <c r="BS14" s="82">
        <v>0.1391644660147979</v>
      </c>
      <c r="BT14" s="558"/>
    </row>
    <row r="15" spans="1:72" ht="18" customHeight="1" x14ac:dyDescent="0.3">
      <c r="A15" s="592" t="s">
        <v>148</v>
      </c>
      <c r="B15" s="31" t="s">
        <v>90</v>
      </c>
      <c r="C15" s="32"/>
      <c r="D15" s="33"/>
      <c r="E15" s="34"/>
      <c r="F15" s="32"/>
      <c r="G15" s="35">
        <v>29546</v>
      </c>
      <c r="H15" s="35"/>
      <c r="I15" s="35">
        <v>43497</v>
      </c>
      <c r="J15" s="35"/>
      <c r="K15" s="36"/>
      <c r="L15" s="37"/>
      <c r="M15" s="38"/>
      <c r="N15" s="35">
        <v>30646</v>
      </c>
      <c r="O15" s="35"/>
      <c r="P15" s="35">
        <v>45530</v>
      </c>
      <c r="Q15" s="35"/>
      <c r="R15" s="35"/>
      <c r="S15" s="86"/>
      <c r="T15" s="40"/>
      <c r="U15" s="41">
        <v>30646</v>
      </c>
      <c r="V15" s="36"/>
      <c r="W15" s="35">
        <v>45530</v>
      </c>
      <c r="X15" s="42"/>
      <c r="Y15" s="35"/>
      <c r="Z15" s="86"/>
      <c r="AA15" s="43"/>
      <c r="AB15" s="35"/>
      <c r="AC15" s="33"/>
      <c r="AD15" s="33"/>
      <c r="AE15" s="35"/>
      <c r="AF15" s="35"/>
      <c r="AG15" s="86"/>
      <c r="AH15" s="43"/>
      <c r="AI15" s="35"/>
      <c r="AJ15" s="33"/>
      <c r="AK15" s="87"/>
      <c r="AL15" s="42"/>
      <c r="AM15" s="35"/>
      <c r="AN15" s="33"/>
      <c r="AO15" s="40"/>
      <c r="AP15" s="42"/>
      <c r="AQ15" s="87"/>
      <c r="AR15" s="87"/>
      <c r="AS15" s="42"/>
      <c r="AT15" s="35"/>
      <c r="AU15" s="86"/>
      <c r="AV15" s="40"/>
      <c r="AW15" s="42"/>
      <c r="AX15" s="87"/>
      <c r="AY15" s="87"/>
      <c r="AZ15" s="35"/>
      <c r="BA15" s="35"/>
      <c r="BB15" s="86"/>
      <c r="BC15" s="40"/>
      <c r="BD15" s="35"/>
      <c r="BE15" s="87"/>
      <c r="BF15" s="87"/>
      <c r="BG15" s="35"/>
      <c r="BH15" s="87"/>
      <c r="BI15" s="33"/>
      <c r="BJ15" s="40"/>
      <c r="BK15" s="42"/>
      <c r="BL15" s="33"/>
      <c r="BM15" s="33"/>
      <c r="BN15" s="35"/>
      <c r="BO15" s="87"/>
      <c r="BP15" s="86"/>
      <c r="BQ15" s="43"/>
      <c r="BR15" s="35"/>
      <c r="BS15" s="86"/>
    </row>
    <row r="16" spans="1:72" ht="18" customHeight="1" x14ac:dyDescent="0.3">
      <c r="A16" s="593"/>
      <c r="B16" s="44" t="s">
        <v>91</v>
      </c>
      <c r="C16" s="45">
        <v>62769</v>
      </c>
      <c r="D16" s="46">
        <v>59441</v>
      </c>
      <c r="E16" s="47">
        <v>64612</v>
      </c>
      <c r="F16" s="45">
        <v>12851</v>
      </c>
      <c r="G16" s="48">
        <v>16695</v>
      </c>
      <c r="H16" s="48">
        <v>29546</v>
      </c>
      <c r="I16" s="48">
        <v>13951</v>
      </c>
      <c r="J16" s="48">
        <v>20890</v>
      </c>
      <c r="K16" s="46">
        <v>34841</v>
      </c>
      <c r="L16" s="47">
        <v>64387</v>
      </c>
      <c r="M16" s="49">
        <v>13234</v>
      </c>
      <c r="N16" s="48">
        <v>17412</v>
      </c>
      <c r="O16" s="48">
        <v>30646</v>
      </c>
      <c r="P16" s="48">
        <v>14884</v>
      </c>
      <c r="Q16" s="48">
        <v>20406</v>
      </c>
      <c r="R16" s="48">
        <v>35290</v>
      </c>
      <c r="S16" s="50">
        <v>65936</v>
      </c>
      <c r="T16" s="49">
        <v>14222</v>
      </c>
      <c r="U16" s="51">
        <v>18434</v>
      </c>
      <c r="V16" s="46">
        <v>32656</v>
      </c>
      <c r="W16" s="48">
        <v>16464</v>
      </c>
      <c r="X16" s="45">
        <v>19988</v>
      </c>
      <c r="Y16" s="48">
        <v>36452</v>
      </c>
      <c r="Z16" s="50">
        <v>69108</v>
      </c>
      <c r="AA16" s="52">
        <v>13391</v>
      </c>
      <c r="AB16" s="48">
        <v>21496</v>
      </c>
      <c r="AC16" s="46">
        <v>34887</v>
      </c>
      <c r="AD16" s="46">
        <v>15457</v>
      </c>
      <c r="AE16" s="48">
        <v>19866</v>
      </c>
      <c r="AF16" s="48">
        <v>35323</v>
      </c>
      <c r="AG16" s="50">
        <v>70210</v>
      </c>
      <c r="AH16" s="52">
        <v>13111</v>
      </c>
      <c r="AI16" s="48">
        <v>17518</v>
      </c>
      <c r="AJ16" s="51">
        <v>30629</v>
      </c>
      <c r="AK16" s="48">
        <v>15746</v>
      </c>
      <c r="AL16" s="45">
        <v>20553</v>
      </c>
      <c r="AM16" s="48">
        <v>36299</v>
      </c>
      <c r="AN16" s="46">
        <v>66928</v>
      </c>
      <c r="AO16" s="49">
        <v>14492</v>
      </c>
      <c r="AP16" s="45">
        <v>17590</v>
      </c>
      <c r="AQ16" s="48">
        <v>32082</v>
      </c>
      <c r="AR16" s="48">
        <v>14825</v>
      </c>
      <c r="AS16" s="45">
        <v>20058</v>
      </c>
      <c r="AT16" s="48">
        <v>34883</v>
      </c>
      <c r="AU16" s="50">
        <v>66965</v>
      </c>
      <c r="AV16" s="49">
        <v>16443</v>
      </c>
      <c r="AW16" s="45">
        <v>21224</v>
      </c>
      <c r="AX16" s="48">
        <v>37666</v>
      </c>
      <c r="AY16" s="48">
        <v>15794</v>
      </c>
      <c r="AZ16" s="48">
        <v>22463</v>
      </c>
      <c r="BA16" s="48">
        <v>38257</v>
      </c>
      <c r="BB16" s="50">
        <v>75923</v>
      </c>
      <c r="BC16" s="49">
        <v>14390</v>
      </c>
      <c r="BD16" s="48">
        <v>19021</v>
      </c>
      <c r="BE16" s="48">
        <v>33411</v>
      </c>
      <c r="BF16" s="48">
        <v>17267</v>
      </c>
      <c r="BG16" s="48">
        <v>21644</v>
      </c>
      <c r="BH16" s="48">
        <v>38911</v>
      </c>
      <c r="BI16" s="46">
        <v>72322</v>
      </c>
      <c r="BJ16" s="49">
        <v>15461</v>
      </c>
      <c r="BK16" s="45">
        <v>18572</v>
      </c>
      <c r="BL16" s="46">
        <v>34034</v>
      </c>
      <c r="BM16" s="46">
        <v>16239</v>
      </c>
      <c r="BN16" s="48">
        <v>22312</v>
      </c>
      <c r="BO16" s="48">
        <v>38551</v>
      </c>
      <c r="BP16" s="50">
        <v>72585</v>
      </c>
      <c r="BQ16" s="52">
        <v>13698</v>
      </c>
      <c r="BR16" s="48">
        <v>19943</v>
      </c>
      <c r="BS16" s="50">
        <v>33641</v>
      </c>
    </row>
    <row r="17" spans="1:71" ht="18" customHeight="1" x14ac:dyDescent="0.3">
      <c r="A17" s="593"/>
      <c r="B17" s="130" t="s">
        <v>144</v>
      </c>
      <c r="C17" s="53">
        <v>62760</v>
      </c>
      <c r="D17" s="54">
        <v>59411</v>
      </c>
      <c r="E17" s="55">
        <v>64597</v>
      </c>
      <c r="F17" s="53">
        <v>12848</v>
      </c>
      <c r="G17" s="56">
        <v>16693</v>
      </c>
      <c r="H17" s="56">
        <v>29541</v>
      </c>
      <c r="I17" s="56">
        <v>13948</v>
      </c>
      <c r="J17" s="56">
        <v>20887</v>
      </c>
      <c r="K17" s="54">
        <v>34835</v>
      </c>
      <c r="L17" s="55">
        <v>64376</v>
      </c>
      <c r="M17" s="57">
        <v>13232</v>
      </c>
      <c r="N17" s="56">
        <v>17407</v>
      </c>
      <c r="O17" s="56">
        <v>30639</v>
      </c>
      <c r="P17" s="56">
        <v>14878</v>
      </c>
      <c r="Q17" s="56">
        <v>20399</v>
      </c>
      <c r="R17" s="56">
        <v>35277</v>
      </c>
      <c r="S17" s="58">
        <v>65916</v>
      </c>
      <c r="T17" s="57">
        <v>14217</v>
      </c>
      <c r="U17" s="59">
        <v>18431</v>
      </c>
      <c r="V17" s="54">
        <v>32648</v>
      </c>
      <c r="W17" s="56">
        <v>16457</v>
      </c>
      <c r="X17" s="53">
        <v>19979</v>
      </c>
      <c r="Y17" s="56">
        <v>36436</v>
      </c>
      <c r="Z17" s="58">
        <v>69084</v>
      </c>
      <c r="AA17" s="60">
        <v>13385</v>
      </c>
      <c r="AB17" s="56">
        <v>21491</v>
      </c>
      <c r="AC17" s="54">
        <v>34876</v>
      </c>
      <c r="AD17" s="54">
        <v>15441</v>
      </c>
      <c r="AE17" s="56">
        <v>19861.888999999996</v>
      </c>
      <c r="AF17" s="56">
        <v>35302.888999999996</v>
      </c>
      <c r="AG17" s="58">
        <v>70178.888999999996</v>
      </c>
      <c r="AH17" s="60">
        <v>13106</v>
      </c>
      <c r="AI17" s="56">
        <v>17512</v>
      </c>
      <c r="AJ17" s="54">
        <v>30618</v>
      </c>
      <c r="AK17" s="56">
        <v>15739</v>
      </c>
      <c r="AL17" s="53">
        <v>20546</v>
      </c>
      <c r="AM17" s="56">
        <v>36285</v>
      </c>
      <c r="AN17" s="54">
        <v>66903</v>
      </c>
      <c r="AO17" s="57">
        <v>14487</v>
      </c>
      <c r="AP17" s="53">
        <v>17571</v>
      </c>
      <c r="AQ17" s="56">
        <v>32058</v>
      </c>
      <c r="AR17" s="56">
        <v>14804</v>
      </c>
      <c r="AS17" s="53">
        <v>20032</v>
      </c>
      <c r="AT17" s="56">
        <v>34836</v>
      </c>
      <c r="AU17" s="58">
        <v>66894</v>
      </c>
      <c r="AV17" s="57">
        <v>16434</v>
      </c>
      <c r="AW17" s="53">
        <v>21203</v>
      </c>
      <c r="AX17" s="56">
        <v>37637</v>
      </c>
      <c r="AY17" s="56">
        <v>15783</v>
      </c>
      <c r="AZ17" s="56">
        <v>22456</v>
      </c>
      <c r="BA17" s="56">
        <v>38239</v>
      </c>
      <c r="BB17" s="58">
        <v>75876</v>
      </c>
      <c r="BC17" s="57">
        <v>14384</v>
      </c>
      <c r="BD17" s="56">
        <v>19015</v>
      </c>
      <c r="BE17" s="56">
        <v>33399</v>
      </c>
      <c r="BF17" s="56">
        <v>17263</v>
      </c>
      <c r="BG17" s="56">
        <v>21641</v>
      </c>
      <c r="BH17" s="56">
        <v>38904</v>
      </c>
      <c r="BI17" s="54">
        <v>72303</v>
      </c>
      <c r="BJ17" s="57">
        <v>15457</v>
      </c>
      <c r="BK17" s="53">
        <v>18569</v>
      </c>
      <c r="BL17" s="54">
        <v>34026</v>
      </c>
      <c r="BM17" s="54">
        <v>16232</v>
      </c>
      <c r="BN17" s="56">
        <v>22309</v>
      </c>
      <c r="BO17" s="56">
        <v>38541</v>
      </c>
      <c r="BP17" s="58">
        <v>72567</v>
      </c>
      <c r="BQ17" s="60">
        <v>13692</v>
      </c>
      <c r="BR17" s="56">
        <v>19936</v>
      </c>
      <c r="BS17" s="58">
        <v>33628</v>
      </c>
    </row>
    <row r="18" spans="1:71" ht="18" customHeight="1" x14ac:dyDescent="0.3">
      <c r="A18" s="593"/>
      <c r="B18" s="130" t="s">
        <v>145</v>
      </c>
      <c r="C18" s="53">
        <v>9</v>
      </c>
      <c r="D18" s="54">
        <v>30</v>
      </c>
      <c r="E18" s="55">
        <v>15</v>
      </c>
      <c r="F18" s="55">
        <v>3</v>
      </c>
      <c r="G18" s="53">
        <v>2</v>
      </c>
      <c r="H18" s="56">
        <v>5</v>
      </c>
      <c r="I18" s="56">
        <v>3</v>
      </c>
      <c r="J18" s="56">
        <v>3</v>
      </c>
      <c r="K18" s="54">
        <v>6</v>
      </c>
      <c r="L18" s="55">
        <v>11</v>
      </c>
      <c r="M18" s="60">
        <v>2</v>
      </c>
      <c r="N18" s="56">
        <v>5</v>
      </c>
      <c r="O18" s="56">
        <v>7</v>
      </c>
      <c r="P18" s="56">
        <v>6</v>
      </c>
      <c r="Q18" s="56">
        <v>7</v>
      </c>
      <c r="R18" s="56">
        <v>13</v>
      </c>
      <c r="S18" s="58">
        <v>20</v>
      </c>
      <c r="T18" s="57">
        <v>5</v>
      </c>
      <c r="U18" s="59">
        <v>3</v>
      </c>
      <c r="V18" s="54">
        <v>8</v>
      </c>
      <c r="W18" s="56">
        <v>6</v>
      </c>
      <c r="X18" s="53">
        <v>10</v>
      </c>
      <c r="Y18" s="56">
        <v>16</v>
      </c>
      <c r="Z18" s="58">
        <v>24</v>
      </c>
      <c r="AA18" s="60">
        <v>6</v>
      </c>
      <c r="AB18" s="56">
        <v>5</v>
      </c>
      <c r="AC18" s="54">
        <v>11</v>
      </c>
      <c r="AD18" s="54">
        <v>16</v>
      </c>
      <c r="AE18" s="56">
        <v>4</v>
      </c>
      <c r="AF18" s="56">
        <v>20</v>
      </c>
      <c r="AG18" s="58">
        <v>31</v>
      </c>
      <c r="AH18" s="60">
        <v>5</v>
      </c>
      <c r="AI18" s="56">
        <v>6</v>
      </c>
      <c r="AJ18" s="54">
        <v>11</v>
      </c>
      <c r="AK18" s="56">
        <v>7</v>
      </c>
      <c r="AL18" s="53">
        <v>6</v>
      </c>
      <c r="AM18" s="56">
        <v>13</v>
      </c>
      <c r="AN18" s="54">
        <v>24</v>
      </c>
      <c r="AO18" s="57">
        <v>5</v>
      </c>
      <c r="AP18" s="53">
        <v>19</v>
      </c>
      <c r="AQ18" s="56">
        <v>24</v>
      </c>
      <c r="AR18" s="56">
        <v>21</v>
      </c>
      <c r="AS18" s="53">
        <v>25</v>
      </c>
      <c r="AT18" s="56">
        <v>46</v>
      </c>
      <c r="AU18" s="58">
        <v>70</v>
      </c>
      <c r="AV18" s="57">
        <v>8</v>
      </c>
      <c r="AW18" s="53">
        <v>21</v>
      </c>
      <c r="AX18" s="56">
        <v>29</v>
      </c>
      <c r="AY18" s="56">
        <v>11</v>
      </c>
      <c r="AZ18" s="56">
        <v>6</v>
      </c>
      <c r="BA18" s="56">
        <v>17</v>
      </c>
      <c r="BB18" s="58">
        <v>46</v>
      </c>
      <c r="BC18" s="57">
        <v>6</v>
      </c>
      <c r="BD18" s="56">
        <v>5</v>
      </c>
      <c r="BE18" s="56">
        <v>11</v>
      </c>
      <c r="BF18" s="56">
        <v>5</v>
      </c>
      <c r="BG18" s="56">
        <v>3</v>
      </c>
      <c r="BH18" s="56">
        <v>8</v>
      </c>
      <c r="BI18" s="54">
        <v>19</v>
      </c>
      <c r="BJ18" s="57">
        <v>4</v>
      </c>
      <c r="BK18" s="53">
        <v>3</v>
      </c>
      <c r="BL18" s="54">
        <v>7</v>
      </c>
      <c r="BM18" s="54">
        <v>7</v>
      </c>
      <c r="BN18" s="56">
        <v>3</v>
      </c>
      <c r="BO18" s="56">
        <v>10</v>
      </c>
      <c r="BP18" s="58">
        <v>17</v>
      </c>
      <c r="BQ18" s="60">
        <v>6</v>
      </c>
      <c r="BR18" s="56">
        <v>7</v>
      </c>
      <c r="BS18" s="58">
        <v>13</v>
      </c>
    </row>
    <row r="19" spans="1:71" s="372" customFormat="1" ht="18" customHeight="1" x14ac:dyDescent="0.3">
      <c r="A19" s="593"/>
      <c r="B19" s="62" t="s">
        <v>146</v>
      </c>
      <c r="C19" s="63"/>
      <c r="D19" s="64"/>
      <c r="E19" s="65"/>
      <c r="F19" s="63"/>
      <c r="G19" s="66">
        <v>522</v>
      </c>
      <c r="H19" s="66"/>
      <c r="I19" s="66">
        <v>-114</v>
      </c>
      <c r="J19" s="66"/>
      <c r="K19" s="67"/>
      <c r="L19" s="68"/>
      <c r="M19" s="69"/>
      <c r="N19" s="66">
        <v>664</v>
      </c>
      <c r="O19" s="66"/>
      <c r="P19" s="66">
        <v>676</v>
      </c>
      <c r="Q19" s="66"/>
      <c r="R19" s="66"/>
      <c r="S19" s="70"/>
      <c r="T19" s="71"/>
      <c r="U19" s="72">
        <v>14356</v>
      </c>
      <c r="V19" s="67"/>
      <c r="W19" s="66">
        <v>676</v>
      </c>
      <c r="X19" s="73">
        <v>-676</v>
      </c>
      <c r="Y19" s="66">
        <v>0</v>
      </c>
      <c r="Z19" s="70"/>
      <c r="AA19" s="74"/>
      <c r="AB19" s="66">
        <v>0</v>
      </c>
      <c r="AC19" s="64"/>
      <c r="AD19" s="64"/>
      <c r="AE19" s="66">
        <v>-676</v>
      </c>
      <c r="AF19" s="66">
        <v>0</v>
      </c>
      <c r="AG19" s="70"/>
      <c r="AH19" s="74"/>
      <c r="AI19" s="66"/>
      <c r="AJ19" s="64"/>
      <c r="AK19" s="75"/>
      <c r="AL19" s="73">
        <v>-676</v>
      </c>
      <c r="AM19" s="66">
        <v>0</v>
      </c>
      <c r="AN19" s="64"/>
      <c r="AO19" s="71"/>
      <c r="AP19" s="73"/>
      <c r="AQ19" s="75"/>
      <c r="AR19" s="75"/>
      <c r="AS19" s="73"/>
      <c r="AT19" s="66">
        <v>0</v>
      </c>
      <c r="AU19" s="70"/>
      <c r="AV19" s="71"/>
      <c r="AW19" s="73"/>
      <c r="AX19" s="75"/>
      <c r="AY19" s="75"/>
      <c r="AZ19" s="66">
        <v>-676</v>
      </c>
      <c r="BA19" s="66">
        <v>0</v>
      </c>
      <c r="BB19" s="70"/>
      <c r="BC19" s="71"/>
      <c r="BD19" s="66"/>
      <c r="BE19" s="75"/>
      <c r="BF19" s="75"/>
      <c r="BG19" s="66"/>
      <c r="BH19" s="75"/>
      <c r="BI19" s="64"/>
      <c r="BJ19" s="71"/>
      <c r="BK19" s="73"/>
      <c r="BL19" s="64"/>
      <c r="BM19" s="64"/>
      <c r="BN19" s="66"/>
      <c r="BO19" s="75"/>
      <c r="BP19" s="70"/>
      <c r="BQ19" s="74"/>
      <c r="BR19" s="66"/>
      <c r="BS19" s="70"/>
    </row>
    <row r="20" spans="1:71" s="372" customFormat="1" ht="18" customHeight="1" x14ac:dyDescent="0.3">
      <c r="A20" s="593"/>
      <c r="B20" s="44" t="s">
        <v>103</v>
      </c>
      <c r="C20" s="45">
        <v>2500</v>
      </c>
      <c r="D20" s="46">
        <v>1438</v>
      </c>
      <c r="E20" s="47">
        <v>1045</v>
      </c>
      <c r="F20" s="45">
        <v>-473</v>
      </c>
      <c r="G20" s="48">
        <v>995</v>
      </c>
      <c r="H20" s="48">
        <v>522</v>
      </c>
      <c r="I20" s="48">
        <v>-636</v>
      </c>
      <c r="J20" s="48">
        <v>2036</v>
      </c>
      <c r="K20" s="46">
        <v>1400</v>
      </c>
      <c r="L20" s="47">
        <v>1922</v>
      </c>
      <c r="M20" s="49">
        <v>-583</v>
      </c>
      <c r="N20" s="48">
        <v>1247</v>
      </c>
      <c r="O20" s="48">
        <v>664</v>
      </c>
      <c r="P20" s="48">
        <v>12</v>
      </c>
      <c r="Q20" s="48">
        <v>2025</v>
      </c>
      <c r="R20" s="48">
        <v>2037</v>
      </c>
      <c r="S20" s="50">
        <v>2701</v>
      </c>
      <c r="T20" s="49">
        <v>-124</v>
      </c>
      <c r="U20" s="51">
        <v>809</v>
      </c>
      <c r="V20" s="46">
        <v>685</v>
      </c>
      <c r="W20" s="48">
        <v>244</v>
      </c>
      <c r="X20" s="45">
        <v>1398</v>
      </c>
      <c r="Y20" s="48">
        <v>1642</v>
      </c>
      <c r="Z20" s="50">
        <v>2327</v>
      </c>
      <c r="AA20" s="52">
        <v>-512</v>
      </c>
      <c r="AB20" s="48">
        <v>1921</v>
      </c>
      <c r="AC20" s="46">
        <v>1409</v>
      </c>
      <c r="AD20" s="46">
        <v>-117</v>
      </c>
      <c r="AE20" s="48">
        <v>1898</v>
      </c>
      <c r="AF20" s="48">
        <v>1781</v>
      </c>
      <c r="AG20" s="50">
        <v>3190</v>
      </c>
      <c r="AH20" s="52">
        <v>190</v>
      </c>
      <c r="AI20" s="48">
        <v>1208</v>
      </c>
      <c r="AJ20" s="46">
        <v>1398</v>
      </c>
      <c r="AK20" s="48">
        <v>1021</v>
      </c>
      <c r="AL20" s="45">
        <v>2575</v>
      </c>
      <c r="AM20" s="48">
        <v>3596</v>
      </c>
      <c r="AN20" s="46">
        <v>4994</v>
      </c>
      <c r="AO20" s="49">
        <v>887</v>
      </c>
      <c r="AP20" s="45">
        <v>1804</v>
      </c>
      <c r="AQ20" s="48">
        <v>2691</v>
      </c>
      <c r="AR20" s="48">
        <v>1435</v>
      </c>
      <c r="AS20" s="45">
        <v>1957</v>
      </c>
      <c r="AT20" s="48">
        <v>3392</v>
      </c>
      <c r="AU20" s="50">
        <v>6083</v>
      </c>
      <c r="AV20" s="49">
        <v>245</v>
      </c>
      <c r="AW20" s="45">
        <v>2625</v>
      </c>
      <c r="AX20" s="48">
        <v>2870</v>
      </c>
      <c r="AY20" s="48">
        <v>885</v>
      </c>
      <c r="AZ20" s="48">
        <v>1783</v>
      </c>
      <c r="BA20" s="48">
        <v>2668</v>
      </c>
      <c r="BB20" s="50">
        <v>5538</v>
      </c>
      <c r="BC20" s="49">
        <v>39</v>
      </c>
      <c r="BD20" s="48">
        <v>1593</v>
      </c>
      <c r="BE20" s="48">
        <v>1632</v>
      </c>
      <c r="BF20" s="48">
        <v>752</v>
      </c>
      <c r="BG20" s="48">
        <v>2395</v>
      </c>
      <c r="BH20" s="48">
        <v>3147</v>
      </c>
      <c r="BI20" s="46">
        <v>4779</v>
      </c>
      <c r="BJ20" s="49">
        <v>77</v>
      </c>
      <c r="BK20" s="45">
        <v>1517</v>
      </c>
      <c r="BL20" s="46">
        <v>1594</v>
      </c>
      <c r="BM20" s="46">
        <v>53</v>
      </c>
      <c r="BN20" s="48">
        <v>2616</v>
      </c>
      <c r="BO20" s="48">
        <v>2669</v>
      </c>
      <c r="BP20" s="50">
        <v>4263</v>
      </c>
      <c r="BQ20" s="52">
        <v>-759</v>
      </c>
      <c r="BR20" s="48">
        <v>2026</v>
      </c>
      <c r="BS20" s="50">
        <v>1267</v>
      </c>
    </row>
    <row r="21" spans="1:71" s="372" customFormat="1" ht="18" customHeight="1" x14ac:dyDescent="0.3">
      <c r="A21" s="593"/>
      <c r="B21" s="62" t="s">
        <v>147</v>
      </c>
      <c r="C21" s="53"/>
      <c r="D21" s="54"/>
      <c r="E21" s="55"/>
      <c r="F21" s="53"/>
      <c r="G21" s="56"/>
      <c r="H21" s="56"/>
      <c r="I21" s="56"/>
      <c r="J21" s="56"/>
      <c r="K21" s="54"/>
      <c r="L21" s="55"/>
      <c r="M21" s="57"/>
      <c r="N21" s="56"/>
      <c r="O21" s="56"/>
      <c r="P21" s="56"/>
      <c r="Q21" s="56"/>
      <c r="R21" s="56"/>
      <c r="S21" s="58"/>
      <c r="T21" s="57"/>
      <c r="U21" s="59"/>
      <c r="V21" s="54"/>
      <c r="W21" s="56"/>
      <c r="X21" s="53"/>
      <c r="Y21" s="56"/>
      <c r="Z21" s="58"/>
      <c r="AA21" s="60"/>
      <c r="AB21" s="56"/>
      <c r="AC21" s="54"/>
      <c r="AD21" s="54"/>
      <c r="AE21" s="56"/>
      <c r="AF21" s="56"/>
      <c r="AG21" s="58"/>
      <c r="AH21" s="60"/>
      <c r="AI21" s="56"/>
      <c r="AJ21" s="54"/>
      <c r="AK21" s="56"/>
      <c r="AL21" s="53"/>
      <c r="AM21" s="56"/>
      <c r="AN21" s="54"/>
      <c r="AO21" s="57"/>
      <c r="AP21" s="53"/>
      <c r="AQ21" s="56"/>
      <c r="AR21" s="56"/>
      <c r="AS21" s="53"/>
      <c r="AT21" s="56"/>
      <c r="AU21" s="58"/>
      <c r="AV21" s="57"/>
      <c r="AW21" s="53"/>
      <c r="AX21" s="56"/>
      <c r="AY21" s="56"/>
      <c r="AZ21" s="56"/>
      <c r="BA21" s="56"/>
      <c r="BB21" s="58"/>
      <c r="BC21" s="57"/>
      <c r="BD21" s="56"/>
      <c r="BE21" s="56"/>
      <c r="BF21" s="56"/>
      <c r="BG21" s="56"/>
      <c r="BH21" s="56"/>
      <c r="BI21" s="54"/>
      <c r="BJ21" s="57"/>
      <c r="BK21" s="53"/>
      <c r="BL21" s="54"/>
      <c r="BM21" s="54"/>
      <c r="BN21" s="56"/>
      <c r="BO21" s="56"/>
      <c r="BP21" s="58"/>
      <c r="BQ21" s="60"/>
      <c r="BR21" s="56"/>
      <c r="BS21" s="58"/>
    </row>
    <row r="22" spans="1:71" s="372" customFormat="1" ht="18" customHeight="1" thickBot="1" x14ac:dyDescent="0.35">
      <c r="A22" s="594"/>
      <c r="B22" s="76" t="s">
        <v>105</v>
      </c>
      <c r="C22" s="77">
        <v>3.9828577801143877E-2</v>
      </c>
      <c r="D22" s="78">
        <v>2.4192055988290911E-2</v>
      </c>
      <c r="E22" s="79">
        <v>1.6173466229183434E-2</v>
      </c>
      <c r="F22" s="77">
        <v>-3.6806474204342077E-2</v>
      </c>
      <c r="G22" s="80">
        <v>5.9598682240191672E-2</v>
      </c>
      <c r="H22" s="80">
        <v>1.7667366140932783E-2</v>
      </c>
      <c r="I22" s="80">
        <v>-4.55881298831625E-2</v>
      </c>
      <c r="J22" s="80">
        <v>9.7462900909526085E-2</v>
      </c>
      <c r="K22" s="78">
        <v>4.0182543555007035E-2</v>
      </c>
      <c r="L22" s="79">
        <v>2.9850746268656716E-2</v>
      </c>
      <c r="M22" s="81">
        <v>-4.4053196312528339E-2</v>
      </c>
      <c r="N22" s="80">
        <v>7.1617275442223752E-2</v>
      </c>
      <c r="O22" s="80">
        <v>2.1666775435619658E-2</v>
      </c>
      <c r="P22" s="80">
        <v>8.0623488309594193E-4</v>
      </c>
      <c r="Q22" s="80">
        <v>9.9235518965010289E-2</v>
      </c>
      <c r="R22" s="80">
        <v>5.7721734202323606E-2</v>
      </c>
      <c r="S22" s="82">
        <v>4.0963965057024994E-2</v>
      </c>
      <c r="T22" s="81">
        <v>-8.7188862325973844E-3</v>
      </c>
      <c r="U22" s="83">
        <v>4.3886297059780838E-2</v>
      </c>
      <c r="V22" s="78">
        <v>2.0976237138657521E-2</v>
      </c>
      <c r="W22" s="80">
        <v>1.4820213799805637E-2</v>
      </c>
      <c r="X22" s="77">
        <v>6.994196517910746E-2</v>
      </c>
      <c r="Y22" s="80">
        <v>4.5045539339405243E-2</v>
      </c>
      <c r="Z22" s="82">
        <v>3.4000000000000002E-2</v>
      </c>
      <c r="AA22" s="85">
        <v>-3.8234635202748113E-2</v>
      </c>
      <c r="AB22" s="80">
        <v>8.9365463342017115E-2</v>
      </c>
      <c r="AC22" s="78">
        <v>4.0387536904864275E-2</v>
      </c>
      <c r="AD22" s="78">
        <v>-7.569386038687973E-3</v>
      </c>
      <c r="AE22" s="80">
        <v>9.5540118795932744E-2</v>
      </c>
      <c r="AF22" s="80">
        <v>5.0420405967783029E-2</v>
      </c>
      <c r="AG22" s="82">
        <v>4.5435123201823101E-2</v>
      </c>
      <c r="AH22" s="85">
        <v>1.449164823430707E-2</v>
      </c>
      <c r="AI22" s="80">
        <v>6.8957643566617197E-2</v>
      </c>
      <c r="AJ22" s="78">
        <v>4.5643018054784684E-2</v>
      </c>
      <c r="AK22" s="80">
        <v>6.4841864600533469E-2</v>
      </c>
      <c r="AL22" s="77">
        <v>0.12528584634846496</v>
      </c>
      <c r="AM22" s="80">
        <v>9.9066089974930438E-2</v>
      </c>
      <c r="AN22" s="78">
        <v>7.4617499402342816E-2</v>
      </c>
      <c r="AO22" s="81">
        <v>6.1206182721501516E-2</v>
      </c>
      <c r="AP22" s="77">
        <v>0.10255827174530983</v>
      </c>
      <c r="AQ22" s="80">
        <v>8.387881054797082E-2</v>
      </c>
      <c r="AR22" s="80">
        <v>9.6795952782462058E-2</v>
      </c>
      <c r="AS22" s="77">
        <v>9.7567055538937089E-2</v>
      </c>
      <c r="AT22" s="80">
        <v>9.7239342946420892E-2</v>
      </c>
      <c r="AU22" s="82">
        <v>9.0838497722690953E-2</v>
      </c>
      <c r="AV22" s="81">
        <v>1.489995742869306E-2</v>
      </c>
      <c r="AW22" s="77">
        <v>0.12368073878627968</v>
      </c>
      <c r="AX22" s="80">
        <v>7.6196038867944571E-2</v>
      </c>
      <c r="AY22" s="80">
        <v>5.6072989925869607E-2</v>
      </c>
      <c r="AZ22" s="80">
        <v>7.939971499821874E-2</v>
      </c>
      <c r="BA22" s="80">
        <v>6.9771699050707389E-2</v>
      </c>
      <c r="BB22" s="82">
        <v>7.2987505930729085E-2</v>
      </c>
      <c r="BC22" s="81">
        <v>2.710215427380125E-3</v>
      </c>
      <c r="BD22" s="80">
        <v>8.3753943217665619E-2</v>
      </c>
      <c r="BE22" s="80">
        <v>4.8846188381072103E-2</v>
      </c>
      <c r="BF22" s="80">
        <v>4.3561374036957652E-2</v>
      </c>
      <c r="BG22" s="80">
        <v>0.11066956240469479</v>
      </c>
      <c r="BH22" s="80">
        <v>8.0891425046267743E-2</v>
      </c>
      <c r="BI22" s="78">
        <v>6.609684245466993E-2</v>
      </c>
      <c r="BJ22" s="81">
        <v>4.9815617519570424E-3</v>
      </c>
      <c r="BK22" s="77">
        <v>8.1695298615972856E-2</v>
      </c>
      <c r="BL22" s="78">
        <v>4.6846529124786929E-2</v>
      </c>
      <c r="BM22" s="78">
        <v>3.2651552488910792E-3</v>
      </c>
      <c r="BN22" s="80">
        <v>0.11726209153256534</v>
      </c>
      <c r="BO22" s="80">
        <v>6.925092758361226E-2</v>
      </c>
      <c r="BP22" s="82">
        <v>5.8745710860308407E-2</v>
      </c>
      <c r="BQ22" s="85">
        <v>-5.5433829973707271E-2</v>
      </c>
      <c r="BR22" s="80">
        <v>0.10162520064205458</v>
      </c>
      <c r="BS22" s="82">
        <v>3.7676935886761034E-2</v>
      </c>
    </row>
    <row r="23" spans="1:71" ht="18" customHeight="1" x14ac:dyDescent="0.3">
      <c r="A23" s="592" t="s">
        <v>149</v>
      </c>
      <c r="B23" s="31" t="s">
        <v>90</v>
      </c>
      <c r="C23" s="32"/>
      <c r="D23" s="33"/>
      <c r="E23" s="34"/>
      <c r="F23" s="32"/>
      <c r="G23" s="35">
        <v>16570</v>
      </c>
      <c r="H23" s="35"/>
      <c r="I23" s="35">
        <v>26222</v>
      </c>
      <c r="J23" s="35"/>
      <c r="K23" s="36"/>
      <c r="L23" s="37"/>
      <c r="M23" s="38"/>
      <c r="N23" s="35">
        <v>20490</v>
      </c>
      <c r="O23" s="35"/>
      <c r="P23" s="35">
        <v>32540</v>
      </c>
      <c r="Q23" s="35"/>
      <c r="R23" s="35"/>
      <c r="S23" s="86"/>
      <c r="T23" s="40"/>
      <c r="U23" s="41">
        <v>20490</v>
      </c>
      <c r="V23" s="36"/>
      <c r="W23" s="35">
        <v>32540</v>
      </c>
      <c r="X23" s="42"/>
      <c r="Y23" s="35"/>
      <c r="Z23" s="86"/>
      <c r="AA23" s="43"/>
      <c r="AB23" s="35"/>
      <c r="AC23" s="33"/>
      <c r="AD23" s="33"/>
      <c r="AE23" s="35"/>
      <c r="AF23" s="35"/>
      <c r="AG23" s="86"/>
      <c r="AH23" s="43"/>
      <c r="AI23" s="35"/>
      <c r="AJ23" s="33"/>
      <c r="AK23" s="87"/>
      <c r="AL23" s="42"/>
      <c r="AM23" s="35"/>
      <c r="AN23" s="33"/>
      <c r="AO23" s="40"/>
      <c r="AP23" s="42"/>
      <c r="AQ23" s="87"/>
      <c r="AR23" s="87"/>
      <c r="AS23" s="42"/>
      <c r="AT23" s="35"/>
      <c r="AU23" s="86"/>
      <c r="AV23" s="40"/>
      <c r="AW23" s="42"/>
      <c r="AX23" s="87"/>
      <c r="AY23" s="87"/>
      <c r="AZ23" s="35"/>
      <c r="BA23" s="35"/>
      <c r="BB23" s="86"/>
      <c r="BC23" s="40"/>
      <c r="BD23" s="35"/>
      <c r="BE23" s="87"/>
      <c r="BF23" s="87"/>
      <c r="BG23" s="35"/>
      <c r="BH23" s="87"/>
      <c r="BI23" s="33"/>
      <c r="BJ23" s="40"/>
      <c r="BK23" s="42"/>
      <c r="BL23" s="33"/>
      <c r="BM23" s="33"/>
      <c r="BN23" s="35"/>
      <c r="BO23" s="87"/>
      <c r="BP23" s="86"/>
      <c r="BQ23" s="43"/>
      <c r="BR23" s="35"/>
      <c r="BS23" s="86"/>
    </row>
    <row r="24" spans="1:71" ht="18" customHeight="1" x14ac:dyDescent="0.3">
      <c r="A24" s="593"/>
      <c r="B24" s="44" t="s">
        <v>91</v>
      </c>
      <c r="C24" s="45">
        <v>29577</v>
      </c>
      <c r="D24" s="46">
        <v>31058</v>
      </c>
      <c r="E24" s="47">
        <v>33589</v>
      </c>
      <c r="F24" s="45">
        <v>7496</v>
      </c>
      <c r="G24" s="48">
        <v>9074</v>
      </c>
      <c r="H24" s="48">
        <v>16570</v>
      </c>
      <c r="I24" s="48">
        <v>9652</v>
      </c>
      <c r="J24" s="48">
        <v>10019</v>
      </c>
      <c r="K24" s="46">
        <v>19671</v>
      </c>
      <c r="L24" s="47">
        <v>36241</v>
      </c>
      <c r="M24" s="49">
        <v>9322</v>
      </c>
      <c r="N24" s="48">
        <v>11168</v>
      </c>
      <c r="O24" s="48">
        <v>20490</v>
      </c>
      <c r="P24" s="48">
        <v>12050</v>
      </c>
      <c r="Q24" s="48">
        <v>11770</v>
      </c>
      <c r="R24" s="48">
        <v>23820</v>
      </c>
      <c r="S24" s="50">
        <v>44310</v>
      </c>
      <c r="T24" s="49">
        <v>11900</v>
      </c>
      <c r="U24" s="51">
        <v>10930</v>
      </c>
      <c r="V24" s="46">
        <v>22830</v>
      </c>
      <c r="W24" s="48">
        <v>11336</v>
      </c>
      <c r="X24" s="45">
        <v>11345</v>
      </c>
      <c r="Y24" s="48">
        <v>22681</v>
      </c>
      <c r="Z24" s="50">
        <v>45511</v>
      </c>
      <c r="AA24" s="52">
        <v>9328</v>
      </c>
      <c r="AB24" s="48">
        <v>10181</v>
      </c>
      <c r="AC24" s="46">
        <v>19509</v>
      </c>
      <c r="AD24" s="46">
        <v>10768</v>
      </c>
      <c r="AE24" s="48">
        <v>12834</v>
      </c>
      <c r="AF24" s="48">
        <v>23602</v>
      </c>
      <c r="AG24" s="50">
        <v>43111</v>
      </c>
      <c r="AH24" s="52">
        <v>10379</v>
      </c>
      <c r="AI24" s="48">
        <v>10172</v>
      </c>
      <c r="AJ24" s="51">
        <v>20550</v>
      </c>
      <c r="AK24" s="48">
        <v>11760</v>
      </c>
      <c r="AL24" s="45">
        <v>12849</v>
      </c>
      <c r="AM24" s="48">
        <v>24609</v>
      </c>
      <c r="AN24" s="46">
        <v>45159</v>
      </c>
      <c r="AO24" s="49">
        <v>12979</v>
      </c>
      <c r="AP24" s="45">
        <v>13809</v>
      </c>
      <c r="AQ24" s="48">
        <v>26788</v>
      </c>
      <c r="AR24" s="48">
        <v>14757</v>
      </c>
      <c r="AS24" s="45">
        <v>15342</v>
      </c>
      <c r="AT24" s="48">
        <v>30099</v>
      </c>
      <c r="AU24" s="50">
        <v>56887</v>
      </c>
      <c r="AV24" s="49">
        <v>14662</v>
      </c>
      <c r="AW24" s="45">
        <v>15729</v>
      </c>
      <c r="AX24" s="48">
        <v>30391</v>
      </c>
      <c r="AY24" s="48">
        <v>15928</v>
      </c>
      <c r="AZ24" s="48">
        <v>16730</v>
      </c>
      <c r="BA24" s="48">
        <v>32658</v>
      </c>
      <c r="BB24" s="50">
        <v>63049</v>
      </c>
      <c r="BC24" s="49">
        <v>14748</v>
      </c>
      <c r="BD24" s="48">
        <v>16267</v>
      </c>
      <c r="BE24" s="48">
        <v>31015</v>
      </c>
      <c r="BF24" s="48">
        <v>16383</v>
      </c>
      <c r="BG24" s="48">
        <v>18790</v>
      </c>
      <c r="BH24" s="48">
        <v>35173</v>
      </c>
      <c r="BI24" s="46">
        <v>66188</v>
      </c>
      <c r="BJ24" s="49">
        <v>17559</v>
      </c>
      <c r="BK24" s="45">
        <v>18513</v>
      </c>
      <c r="BL24" s="46">
        <v>36072</v>
      </c>
      <c r="BM24" s="46">
        <v>17427</v>
      </c>
      <c r="BN24" s="48">
        <v>18917</v>
      </c>
      <c r="BO24" s="48">
        <v>36344</v>
      </c>
      <c r="BP24" s="50">
        <v>72416</v>
      </c>
      <c r="BQ24" s="52">
        <v>16840</v>
      </c>
      <c r="BR24" s="48">
        <v>16109</v>
      </c>
      <c r="BS24" s="50">
        <v>32949</v>
      </c>
    </row>
    <row r="25" spans="1:71" ht="18" customHeight="1" x14ac:dyDescent="0.3">
      <c r="A25" s="593"/>
      <c r="B25" s="130" t="s">
        <v>144</v>
      </c>
      <c r="C25" s="53">
        <v>29504</v>
      </c>
      <c r="D25" s="54">
        <v>30966</v>
      </c>
      <c r="E25" s="55">
        <v>33517</v>
      </c>
      <c r="F25" s="53">
        <v>7471</v>
      </c>
      <c r="G25" s="56">
        <v>9053</v>
      </c>
      <c r="H25" s="56">
        <v>16524</v>
      </c>
      <c r="I25" s="56">
        <v>9640</v>
      </c>
      <c r="J25" s="56">
        <v>9994</v>
      </c>
      <c r="K25" s="54">
        <v>19634</v>
      </c>
      <c r="L25" s="55">
        <v>36158</v>
      </c>
      <c r="M25" s="57">
        <v>9312</v>
      </c>
      <c r="N25" s="56">
        <v>11144</v>
      </c>
      <c r="O25" s="56">
        <v>20456</v>
      </c>
      <c r="P25" s="56">
        <v>11996</v>
      </c>
      <c r="Q25" s="56">
        <v>11738</v>
      </c>
      <c r="R25" s="56">
        <v>23734</v>
      </c>
      <c r="S25" s="58">
        <v>44190</v>
      </c>
      <c r="T25" s="57">
        <v>11880</v>
      </c>
      <c r="U25" s="59">
        <v>10905</v>
      </c>
      <c r="V25" s="54">
        <v>22785</v>
      </c>
      <c r="W25" s="56">
        <v>11315</v>
      </c>
      <c r="X25" s="53">
        <v>11319</v>
      </c>
      <c r="Y25" s="56">
        <v>22634</v>
      </c>
      <c r="Z25" s="58">
        <v>45419</v>
      </c>
      <c r="AA25" s="60">
        <v>9320</v>
      </c>
      <c r="AB25" s="56">
        <v>10152</v>
      </c>
      <c r="AC25" s="54">
        <v>19472</v>
      </c>
      <c r="AD25" s="54">
        <v>10748</v>
      </c>
      <c r="AE25" s="56">
        <v>12811.629000000001</v>
      </c>
      <c r="AF25" s="56">
        <v>23559.629000000001</v>
      </c>
      <c r="AG25" s="58">
        <v>43031.629000000001</v>
      </c>
      <c r="AH25" s="60">
        <v>10368</v>
      </c>
      <c r="AI25" s="56">
        <v>10141</v>
      </c>
      <c r="AJ25" s="54">
        <v>20509</v>
      </c>
      <c r="AK25" s="56">
        <v>11749</v>
      </c>
      <c r="AL25" s="53">
        <v>12824</v>
      </c>
      <c r="AM25" s="56">
        <v>24573</v>
      </c>
      <c r="AN25" s="54">
        <v>45082</v>
      </c>
      <c r="AO25" s="57">
        <v>12960</v>
      </c>
      <c r="AP25" s="53">
        <v>13794</v>
      </c>
      <c r="AQ25" s="56">
        <v>26754</v>
      </c>
      <c r="AR25" s="56">
        <v>14706</v>
      </c>
      <c r="AS25" s="53">
        <v>15276</v>
      </c>
      <c r="AT25" s="56">
        <v>29982</v>
      </c>
      <c r="AU25" s="58">
        <v>56736</v>
      </c>
      <c r="AV25" s="57">
        <v>14653</v>
      </c>
      <c r="AW25" s="53">
        <v>15706</v>
      </c>
      <c r="AX25" s="56">
        <v>30359</v>
      </c>
      <c r="AY25" s="56">
        <v>15914</v>
      </c>
      <c r="AZ25" s="56">
        <v>16709</v>
      </c>
      <c r="BA25" s="56">
        <v>32623</v>
      </c>
      <c r="BB25" s="58">
        <v>62982</v>
      </c>
      <c r="BC25" s="57">
        <v>14741</v>
      </c>
      <c r="BD25" s="56">
        <v>16239</v>
      </c>
      <c r="BE25" s="56">
        <v>30980</v>
      </c>
      <c r="BF25" s="56">
        <v>16367</v>
      </c>
      <c r="BG25" s="56">
        <v>18761</v>
      </c>
      <c r="BH25" s="56">
        <v>35129</v>
      </c>
      <c r="BI25" s="54">
        <v>66109</v>
      </c>
      <c r="BJ25" s="57">
        <v>17549</v>
      </c>
      <c r="BK25" s="53">
        <v>18489</v>
      </c>
      <c r="BL25" s="54">
        <v>36038</v>
      </c>
      <c r="BM25" s="54">
        <v>17400</v>
      </c>
      <c r="BN25" s="56">
        <v>18897</v>
      </c>
      <c r="BO25" s="56">
        <v>36297</v>
      </c>
      <c r="BP25" s="58">
        <v>72335</v>
      </c>
      <c r="BQ25" s="60">
        <v>16833</v>
      </c>
      <c r="BR25" s="56">
        <v>16086</v>
      </c>
      <c r="BS25" s="58">
        <v>32919</v>
      </c>
    </row>
    <row r="26" spans="1:71" ht="18" customHeight="1" x14ac:dyDescent="0.3">
      <c r="A26" s="593"/>
      <c r="B26" s="130" t="s">
        <v>145</v>
      </c>
      <c r="C26" s="53">
        <v>73</v>
      </c>
      <c r="D26" s="54">
        <v>92</v>
      </c>
      <c r="E26" s="55">
        <v>72</v>
      </c>
      <c r="F26" s="55">
        <v>25</v>
      </c>
      <c r="G26" s="53">
        <v>21</v>
      </c>
      <c r="H26" s="56">
        <v>46</v>
      </c>
      <c r="I26" s="56">
        <v>12</v>
      </c>
      <c r="J26" s="56">
        <v>25</v>
      </c>
      <c r="K26" s="54">
        <v>37</v>
      </c>
      <c r="L26" s="55">
        <v>83</v>
      </c>
      <c r="M26" s="60">
        <v>10</v>
      </c>
      <c r="N26" s="56">
        <v>24</v>
      </c>
      <c r="O26" s="56">
        <v>34</v>
      </c>
      <c r="P26" s="56">
        <v>54</v>
      </c>
      <c r="Q26" s="56">
        <v>32</v>
      </c>
      <c r="R26" s="56">
        <v>86</v>
      </c>
      <c r="S26" s="58">
        <v>120</v>
      </c>
      <c r="T26" s="57">
        <v>20</v>
      </c>
      <c r="U26" s="59">
        <v>25</v>
      </c>
      <c r="V26" s="54">
        <v>45</v>
      </c>
      <c r="W26" s="56">
        <v>21</v>
      </c>
      <c r="X26" s="53">
        <v>25</v>
      </c>
      <c r="Y26" s="56">
        <v>46</v>
      </c>
      <c r="Z26" s="58">
        <v>91</v>
      </c>
      <c r="AA26" s="60">
        <v>8</v>
      </c>
      <c r="AB26" s="56">
        <v>29</v>
      </c>
      <c r="AC26" s="54">
        <v>37</v>
      </c>
      <c r="AD26" s="54">
        <v>19</v>
      </c>
      <c r="AE26" s="56">
        <v>23</v>
      </c>
      <c r="AF26" s="56">
        <v>42</v>
      </c>
      <c r="AG26" s="58">
        <v>79</v>
      </c>
      <c r="AH26" s="60">
        <v>10</v>
      </c>
      <c r="AI26" s="56">
        <v>31</v>
      </c>
      <c r="AJ26" s="54">
        <v>41</v>
      </c>
      <c r="AK26" s="56">
        <v>10</v>
      </c>
      <c r="AL26" s="53">
        <v>26</v>
      </c>
      <c r="AM26" s="56">
        <v>36</v>
      </c>
      <c r="AN26" s="54">
        <v>77</v>
      </c>
      <c r="AO26" s="57">
        <v>19</v>
      </c>
      <c r="AP26" s="53">
        <v>14</v>
      </c>
      <c r="AQ26" s="56">
        <v>33</v>
      </c>
      <c r="AR26" s="56">
        <v>51</v>
      </c>
      <c r="AS26" s="53">
        <v>66</v>
      </c>
      <c r="AT26" s="56">
        <v>117</v>
      </c>
      <c r="AU26" s="58">
        <v>150</v>
      </c>
      <c r="AV26" s="57">
        <v>9</v>
      </c>
      <c r="AW26" s="53">
        <v>23</v>
      </c>
      <c r="AX26" s="56">
        <v>32</v>
      </c>
      <c r="AY26" s="56">
        <v>14</v>
      </c>
      <c r="AZ26" s="56">
        <v>20</v>
      </c>
      <c r="BA26" s="56">
        <v>34</v>
      </c>
      <c r="BB26" s="58">
        <v>66</v>
      </c>
      <c r="BC26" s="57">
        <v>7</v>
      </c>
      <c r="BD26" s="56">
        <v>27</v>
      </c>
      <c r="BE26" s="56">
        <v>34</v>
      </c>
      <c r="BF26" s="56">
        <v>16</v>
      </c>
      <c r="BG26" s="56">
        <v>28</v>
      </c>
      <c r="BH26" s="56">
        <v>44</v>
      </c>
      <c r="BI26" s="54">
        <v>78</v>
      </c>
      <c r="BJ26" s="57">
        <v>10</v>
      </c>
      <c r="BK26" s="53">
        <v>24</v>
      </c>
      <c r="BL26" s="54">
        <v>34</v>
      </c>
      <c r="BM26" s="54">
        <v>27</v>
      </c>
      <c r="BN26" s="56">
        <v>19</v>
      </c>
      <c r="BO26" s="56">
        <v>46</v>
      </c>
      <c r="BP26" s="58">
        <v>80</v>
      </c>
      <c r="BQ26" s="60">
        <v>6</v>
      </c>
      <c r="BR26" s="56">
        <v>24</v>
      </c>
      <c r="BS26" s="58">
        <v>30</v>
      </c>
    </row>
    <row r="27" spans="1:71" s="372" customFormat="1" ht="18" customHeight="1" x14ac:dyDescent="0.3">
      <c r="A27" s="593"/>
      <c r="B27" s="62" t="s">
        <v>146</v>
      </c>
      <c r="C27" s="63"/>
      <c r="D27" s="64"/>
      <c r="E27" s="65"/>
      <c r="F27" s="63"/>
      <c r="G27" s="66">
        <v>1119</v>
      </c>
      <c r="H27" s="66"/>
      <c r="I27" s="66">
        <v>1839</v>
      </c>
      <c r="J27" s="66"/>
      <c r="K27" s="67"/>
      <c r="L27" s="68"/>
      <c r="M27" s="69"/>
      <c r="N27" s="66">
        <v>1863</v>
      </c>
      <c r="O27" s="66"/>
      <c r="P27" s="66">
        <v>2937</v>
      </c>
      <c r="Q27" s="66"/>
      <c r="R27" s="66"/>
      <c r="S27" s="70"/>
      <c r="T27" s="71"/>
      <c r="U27" s="72">
        <v>14356</v>
      </c>
      <c r="V27" s="67"/>
      <c r="W27" s="66">
        <v>2937</v>
      </c>
      <c r="X27" s="73">
        <v>-2937</v>
      </c>
      <c r="Y27" s="66">
        <v>0</v>
      </c>
      <c r="Z27" s="70"/>
      <c r="AA27" s="74"/>
      <c r="AB27" s="66">
        <v>0</v>
      </c>
      <c r="AC27" s="64"/>
      <c r="AD27" s="64"/>
      <c r="AE27" s="66">
        <v>-2937</v>
      </c>
      <c r="AF27" s="66">
        <v>0</v>
      </c>
      <c r="AG27" s="70"/>
      <c r="AH27" s="74"/>
      <c r="AI27" s="66"/>
      <c r="AJ27" s="64"/>
      <c r="AK27" s="75"/>
      <c r="AL27" s="73">
        <v>-2937</v>
      </c>
      <c r="AM27" s="66">
        <v>0</v>
      </c>
      <c r="AN27" s="64"/>
      <c r="AO27" s="71"/>
      <c r="AP27" s="73"/>
      <c r="AQ27" s="75"/>
      <c r="AR27" s="75"/>
      <c r="AS27" s="73"/>
      <c r="AT27" s="66">
        <v>0</v>
      </c>
      <c r="AU27" s="70"/>
      <c r="AV27" s="71"/>
      <c r="AW27" s="73"/>
      <c r="AX27" s="75"/>
      <c r="AY27" s="75"/>
      <c r="AZ27" s="66">
        <v>-2937</v>
      </c>
      <c r="BA27" s="66">
        <v>0</v>
      </c>
      <c r="BB27" s="70"/>
      <c r="BC27" s="71"/>
      <c r="BD27" s="66"/>
      <c r="BE27" s="75"/>
      <c r="BF27" s="75"/>
      <c r="BG27" s="66"/>
      <c r="BH27" s="75"/>
      <c r="BI27" s="64"/>
      <c r="BJ27" s="71"/>
      <c r="BK27" s="73"/>
      <c r="BL27" s="64"/>
      <c r="BM27" s="64"/>
      <c r="BN27" s="66"/>
      <c r="BO27" s="75"/>
      <c r="BP27" s="70"/>
      <c r="BQ27" s="74"/>
      <c r="BR27" s="66"/>
      <c r="BS27" s="70"/>
    </row>
    <row r="28" spans="1:71" s="372" customFormat="1" ht="18" customHeight="1" x14ac:dyDescent="0.3">
      <c r="A28" s="593"/>
      <c r="B28" s="44" t="s">
        <v>103</v>
      </c>
      <c r="C28" s="45">
        <v>2036</v>
      </c>
      <c r="D28" s="46">
        <v>1966</v>
      </c>
      <c r="E28" s="47">
        <v>2206</v>
      </c>
      <c r="F28" s="45">
        <v>508</v>
      </c>
      <c r="G28" s="48">
        <v>611</v>
      </c>
      <c r="H28" s="48">
        <v>1119</v>
      </c>
      <c r="I28" s="48">
        <v>720</v>
      </c>
      <c r="J28" s="48">
        <v>831</v>
      </c>
      <c r="K28" s="46">
        <v>1551</v>
      </c>
      <c r="L28" s="47">
        <v>2670</v>
      </c>
      <c r="M28" s="49">
        <v>566</v>
      </c>
      <c r="N28" s="48">
        <v>1297</v>
      </c>
      <c r="O28" s="48">
        <v>1863</v>
      </c>
      <c r="P28" s="48">
        <v>1074</v>
      </c>
      <c r="Q28" s="48">
        <v>1147</v>
      </c>
      <c r="R28" s="48">
        <v>2221</v>
      </c>
      <c r="S28" s="50">
        <v>4084</v>
      </c>
      <c r="T28" s="49">
        <v>1113</v>
      </c>
      <c r="U28" s="51">
        <v>1097</v>
      </c>
      <c r="V28" s="46">
        <v>2210</v>
      </c>
      <c r="W28" s="48">
        <v>1103</v>
      </c>
      <c r="X28" s="45">
        <v>1152</v>
      </c>
      <c r="Y28" s="48">
        <v>2255</v>
      </c>
      <c r="Z28" s="50">
        <v>4465</v>
      </c>
      <c r="AA28" s="52">
        <v>397</v>
      </c>
      <c r="AB28" s="48">
        <v>726</v>
      </c>
      <c r="AC28" s="46">
        <v>1123</v>
      </c>
      <c r="AD28" s="46">
        <v>1014</v>
      </c>
      <c r="AE28" s="48">
        <v>1522</v>
      </c>
      <c r="AF28" s="48">
        <v>2536</v>
      </c>
      <c r="AG28" s="50">
        <v>3659</v>
      </c>
      <c r="AH28" s="52">
        <v>768</v>
      </c>
      <c r="AI28" s="48">
        <v>601</v>
      </c>
      <c r="AJ28" s="46">
        <v>1369</v>
      </c>
      <c r="AK28" s="48">
        <v>972</v>
      </c>
      <c r="AL28" s="45">
        <v>1014</v>
      </c>
      <c r="AM28" s="48">
        <v>1986</v>
      </c>
      <c r="AN28" s="46">
        <v>3355</v>
      </c>
      <c r="AO28" s="49">
        <v>1373</v>
      </c>
      <c r="AP28" s="45">
        <v>1338</v>
      </c>
      <c r="AQ28" s="48">
        <v>2711</v>
      </c>
      <c r="AR28" s="48">
        <v>1746</v>
      </c>
      <c r="AS28" s="45">
        <v>1521</v>
      </c>
      <c r="AT28" s="48">
        <v>3267</v>
      </c>
      <c r="AU28" s="50">
        <v>5978</v>
      </c>
      <c r="AV28" s="49">
        <v>1298</v>
      </c>
      <c r="AW28" s="45">
        <v>1296</v>
      </c>
      <c r="AX28" s="48">
        <v>2594</v>
      </c>
      <c r="AY28" s="48">
        <v>1847</v>
      </c>
      <c r="AZ28" s="48">
        <v>981</v>
      </c>
      <c r="BA28" s="48">
        <v>2828</v>
      </c>
      <c r="BB28" s="50">
        <v>5422</v>
      </c>
      <c r="BC28" s="49">
        <v>1926</v>
      </c>
      <c r="BD28" s="48">
        <v>1380</v>
      </c>
      <c r="BE28" s="48">
        <v>3306</v>
      </c>
      <c r="BF28" s="48">
        <v>1855</v>
      </c>
      <c r="BG28" s="48">
        <v>2290</v>
      </c>
      <c r="BH28" s="48">
        <v>4085</v>
      </c>
      <c r="BI28" s="46">
        <v>7391</v>
      </c>
      <c r="BJ28" s="49">
        <v>2659</v>
      </c>
      <c r="BK28" s="45">
        <v>2638</v>
      </c>
      <c r="BL28" s="46">
        <v>5297</v>
      </c>
      <c r="BM28" s="46">
        <v>2589</v>
      </c>
      <c r="BN28" s="48">
        <v>2581</v>
      </c>
      <c r="BO28" s="48">
        <v>5170</v>
      </c>
      <c r="BP28" s="50">
        <v>10467</v>
      </c>
      <c r="BQ28" s="52">
        <v>2645</v>
      </c>
      <c r="BR28" s="48">
        <v>1975</v>
      </c>
      <c r="BS28" s="50">
        <v>4620</v>
      </c>
    </row>
    <row r="29" spans="1:71" s="372" customFormat="1" ht="18" customHeight="1" x14ac:dyDescent="0.3">
      <c r="A29" s="593"/>
      <c r="B29" s="62" t="s">
        <v>147</v>
      </c>
      <c r="C29" s="53"/>
      <c r="D29" s="54"/>
      <c r="E29" s="55"/>
      <c r="F29" s="53"/>
      <c r="G29" s="56"/>
      <c r="H29" s="56"/>
      <c r="I29" s="56"/>
      <c r="J29" s="56"/>
      <c r="K29" s="54"/>
      <c r="L29" s="55"/>
      <c r="M29" s="57"/>
      <c r="N29" s="56"/>
      <c r="O29" s="56"/>
      <c r="P29" s="56"/>
      <c r="Q29" s="56"/>
      <c r="R29" s="56"/>
      <c r="S29" s="58"/>
      <c r="T29" s="57"/>
      <c r="U29" s="59"/>
      <c r="V29" s="54"/>
      <c r="W29" s="56"/>
      <c r="X29" s="53"/>
      <c r="Y29" s="56"/>
      <c r="Z29" s="58"/>
      <c r="AA29" s="60"/>
      <c r="AB29" s="56"/>
      <c r="AC29" s="54"/>
      <c r="AD29" s="54"/>
      <c r="AE29" s="56"/>
      <c r="AF29" s="56"/>
      <c r="AG29" s="58"/>
      <c r="AH29" s="60"/>
      <c r="AI29" s="56"/>
      <c r="AJ29" s="54"/>
      <c r="AK29" s="56"/>
      <c r="AL29" s="53"/>
      <c r="AM29" s="56"/>
      <c r="AN29" s="54"/>
      <c r="AO29" s="57"/>
      <c r="AP29" s="53"/>
      <c r="AQ29" s="56"/>
      <c r="AR29" s="56"/>
      <c r="AS29" s="53"/>
      <c r="AT29" s="56"/>
      <c r="AU29" s="58"/>
      <c r="AV29" s="57"/>
      <c r="AW29" s="53"/>
      <c r="AX29" s="56"/>
      <c r="AY29" s="56"/>
      <c r="AZ29" s="56"/>
      <c r="BA29" s="56"/>
      <c r="BB29" s="58"/>
      <c r="BC29" s="57"/>
      <c r="BD29" s="56"/>
      <c r="BE29" s="56"/>
      <c r="BF29" s="56"/>
      <c r="BG29" s="56"/>
      <c r="BH29" s="56"/>
      <c r="BI29" s="54"/>
      <c r="BJ29" s="57"/>
      <c r="BK29" s="53"/>
      <c r="BL29" s="54"/>
      <c r="BM29" s="54"/>
      <c r="BN29" s="56"/>
      <c r="BO29" s="56"/>
      <c r="BP29" s="58"/>
      <c r="BQ29" s="60"/>
      <c r="BR29" s="56"/>
      <c r="BS29" s="58"/>
    </row>
    <row r="30" spans="1:71" s="372" customFormat="1" ht="18" customHeight="1" thickBot="1" x14ac:dyDescent="0.35">
      <c r="A30" s="594"/>
      <c r="B30" s="76" t="s">
        <v>105</v>
      </c>
      <c r="C30" s="77">
        <v>6.8837272204753691E-2</v>
      </c>
      <c r="D30" s="78">
        <v>6.330092085775002E-2</v>
      </c>
      <c r="E30" s="79">
        <v>6.5676263062312071E-2</v>
      </c>
      <c r="F30" s="77">
        <v>6.7769477054429025E-2</v>
      </c>
      <c r="G30" s="80">
        <v>6.73352435530086E-2</v>
      </c>
      <c r="H30" s="80">
        <v>6.7531683765841885E-2</v>
      </c>
      <c r="I30" s="80">
        <v>7.4595938665561537E-2</v>
      </c>
      <c r="J30" s="80">
        <v>8.2942409422098018E-2</v>
      </c>
      <c r="K30" s="78">
        <v>7.8847033704438005E-2</v>
      </c>
      <c r="L30" s="79">
        <v>7.3673463756518856E-2</v>
      </c>
      <c r="M30" s="81">
        <v>6.0716584423943357E-2</v>
      </c>
      <c r="N30" s="80">
        <v>0.11613538681948424</v>
      </c>
      <c r="O30" s="80">
        <v>9.0922401171303069E-2</v>
      </c>
      <c r="P30" s="80">
        <v>8.9128630705394188E-2</v>
      </c>
      <c r="Q30" s="80">
        <v>9.7451146983857262E-2</v>
      </c>
      <c r="R30" s="80">
        <v>9.3240973971452562E-2</v>
      </c>
      <c r="S30" s="82">
        <v>9.2168810652222974E-2</v>
      </c>
      <c r="T30" s="81">
        <v>9.3529411764705889E-2</v>
      </c>
      <c r="U30" s="83">
        <v>0.10036596523330284</v>
      </c>
      <c r="V30" s="78">
        <v>9.6802452912833986E-2</v>
      </c>
      <c r="W30" s="80">
        <v>9.730063514467184E-2</v>
      </c>
      <c r="X30" s="77">
        <v>0.10154252974878801</v>
      </c>
      <c r="Y30" s="80">
        <v>9.942242405537674E-2</v>
      </c>
      <c r="Z30" s="82">
        <v>9.8000000000000004E-2</v>
      </c>
      <c r="AA30" s="85">
        <v>4.2560034305317324E-2</v>
      </c>
      <c r="AB30" s="80">
        <v>7.130930164031038E-2</v>
      </c>
      <c r="AC30" s="78">
        <v>5.7563175970065099E-2</v>
      </c>
      <c r="AD30" s="78">
        <v>9.4167904903417532E-2</v>
      </c>
      <c r="AE30" s="80">
        <v>0.1185912420134019</v>
      </c>
      <c r="AF30" s="80">
        <v>0.10744852131175324</v>
      </c>
      <c r="AG30" s="82">
        <v>8.4873930087448674E-2</v>
      </c>
      <c r="AH30" s="85">
        <v>7.3995567973793239E-2</v>
      </c>
      <c r="AI30" s="80">
        <v>5.9083759339362954E-2</v>
      </c>
      <c r="AJ30" s="78">
        <v>6.6618004866180053E-2</v>
      </c>
      <c r="AK30" s="80">
        <v>8.2653061224489802E-2</v>
      </c>
      <c r="AL30" s="77">
        <v>7.8916647209899604E-2</v>
      </c>
      <c r="AM30" s="80">
        <v>8.0702182128489577E-2</v>
      </c>
      <c r="AN30" s="78">
        <v>7.4293053433424128E-2</v>
      </c>
      <c r="AO30" s="81">
        <v>0.10578627012866938</v>
      </c>
      <c r="AP30" s="77">
        <v>9.689333043667174E-2</v>
      </c>
      <c r="AQ30" s="80">
        <v>0.10120203076004181</v>
      </c>
      <c r="AR30" s="80">
        <v>0.11831673104289489</v>
      </c>
      <c r="AS30" s="77">
        <v>9.9139616738365272E-2</v>
      </c>
      <c r="AT30" s="80">
        <v>0.1085418120203329</v>
      </c>
      <c r="AU30" s="82">
        <v>0.10508552041767012</v>
      </c>
      <c r="AV30" s="81">
        <v>8.8528168053471565E-2</v>
      </c>
      <c r="AW30" s="77">
        <v>8.239557505245089E-2</v>
      </c>
      <c r="AX30" s="80">
        <v>8.5354216708894079E-2</v>
      </c>
      <c r="AY30" s="80">
        <v>0.11606132964685183</v>
      </c>
      <c r="AZ30" s="80">
        <v>5.8710874379077141E-2</v>
      </c>
      <c r="BA30" s="80">
        <v>8.6687306501547989E-2</v>
      </c>
      <c r="BB30" s="82">
        <v>8.6088088660252138E-2</v>
      </c>
      <c r="BC30" s="81">
        <v>0.13065599348755172</v>
      </c>
      <c r="BD30" s="80">
        <v>8.4980602253833359E-2</v>
      </c>
      <c r="BE30" s="80">
        <v>0.10671400903808909</v>
      </c>
      <c r="BF30" s="80">
        <v>0.11333781389381072</v>
      </c>
      <c r="BG30" s="80">
        <v>0.12206172378871062</v>
      </c>
      <c r="BH30" s="80">
        <v>0.11628568988584929</v>
      </c>
      <c r="BI30" s="78">
        <v>0.11180020874616164</v>
      </c>
      <c r="BJ30" s="81">
        <v>0.15151860504872072</v>
      </c>
      <c r="BK30" s="77">
        <v>0.14267943101303479</v>
      </c>
      <c r="BL30" s="78">
        <v>0.14698373938620346</v>
      </c>
      <c r="BM30" s="78">
        <v>0.14879310344827587</v>
      </c>
      <c r="BN30" s="80">
        <v>0.13658252632693019</v>
      </c>
      <c r="BO30" s="80">
        <v>0.14243601399564701</v>
      </c>
      <c r="BP30" s="82">
        <v>0.14470173498306491</v>
      </c>
      <c r="BQ30" s="85">
        <v>0.15713182439256224</v>
      </c>
      <c r="BR30" s="80">
        <v>0.12277757055824941</v>
      </c>
      <c r="BS30" s="82">
        <v>0.14034448191014307</v>
      </c>
    </row>
    <row r="31" spans="1:71" ht="18" customHeight="1" x14ac:dyDescent="0.3">
      <c r="A31" s="592" t="s">
        <v>150</v>
      </c>
      <c r="B31" s="31" t="s">
        <v>90</v>
      </c>
      <c r="C31" s="32"/>
      <c r="D31" s="33"/>
      <c r="E31" s="34"/>
      <c r="F31" s="32"/>
      <c r="G31" s="35">
        <v>11850</v>
      </c>
      <c r="H31" s="35"/>
      <c r="I31" s="35">
        <v>17970</v>
      </c>
      <c r="J31" s="35"/>
      <c r="K31" s="36"/>
      <c r="L31" s="37"/>
      <c r="M31" s="38"/>
      <c r="N31" s="35">
        <v>13230</v>
      </c>
      <c r="O31" s="35"/>
      <c r="P31" s="35">
        <v>19422</v>
      </c>
      <c r="Q31" s="35"/>
      <c r="R31" s="35"/>
      <c r="S31" s="86"/>
      <c r="T31" s="40"/>
      <c r="U31" s="41">
        <v>13230</v>
      </c>
      <c r="V31" s="36"/>
      <c r="W31" s="35">
        <v>19422</v>
      </c>
      <c r="X31" s="42"/>
      <c r="Y31" s="35"/>
      <c r="Z31" s="86"/>
      <c r="AA31" s="43"/>
      <c r="AB31" s="35"/>
      <c r="AC31" s="33"/>
      <c r="AD31" s="33"/>
      <c r="AE31" s="35"/>
      <c r="AF31" s="35"/>
      <c r="AG31" s="86"/>
      <c r="AH31" s="43"/>
      <c r="AI31" s="35"/>
      <c r="AJ31" s="33"/>
      <c r="AK31" s="87"/>
      <c r="AL31" s="42"/>
      <c r="AM31" s="35"/>
      <c r="AN31" s="33"/>
      <c r="AO31" s="40"/>
      <c r="AP31" s="42"/>
      <c r="AQ31" s="87"/>
      <c r="AR31" s="87"/>
      <c r="AS31" s="42"/>
      <c r="AT31" s="35"/>
      <c r="AU31" s="86"/>
      <c r="AV31" s="40"/>
      <c r="AW31" s="42"/>
      <c r="AX31" s="87"/>
      <c r="AY31" s="87"/>
      <c r="AZ31" s="35"/>
      <c r="BA31" s="35"/>
      <c r="BB31" s="86"/>
      <c r="BC31" s="40"/>
      <c r="BD31" s="35"/>
      <c r="BE31" s="87"/>
      <c r="BF31" s="87"/>
      <c r="BG31" s="35"/>
      <c r="BH31" s="87"/>
      <c r="BI31" s="33"/>
      <c r="BJ31" s="40"/>
      <c r="BK31" s="42"/>
      <c r="BL31" s="33"/>
      <c r="BM31" s="33"/>
      <c r="BN31" s="35"/>
      <c r="BO31" s="87"/>
      <c r="BP31" s="86"/>
      <c r="BQ31" s="43"/>
      <c r="BR31" s="35"/>
      <c r="BS31" s="86"/>
    </row>
    <row r="32" spans="1:71" ht="18" customHeight="1" x14ac:dyDescent="0.3">
      <c r="A32" s="593"/>
      <c r="B32" s="44" t="s">
        <v>91</v>
      </c>
      <c r="C32" s="45">
        <v>26650</v>
      </c>
      <c r="D32" s="46">
        <v>24913</v>
      </c>
      <c r="E32" s="47">
        <v>28930</v>
      </c>
      <c r="F32" s="45">
        <v>5236</v>
      </c>
      <c r="G32" s="48">
        <v>6614</v>
      </c>
      <c r="H32" s="48">
        <v>11850</v>
      </c>
      <c r="I32" s="48">
        <v>6120</v>
      </c>
      <c r="J32" s="48">
        <v>8843</v>
      </c>
      <c r="K32" s="46">
        <v>14963</v>
      </c>
      <c r="L32" s="47">
        <v>26813</v>
      </c>
      <c r="M32" s="49">
        <v>5981</v>
      </c>
      <c r="N32" s="48">
        <v>7249</v>
      </c>
      <c r="O32" s="48">
        <v>13230</v>
      </c>
      <c r="P32" s="48">
        <v>6192</v>
      </c>
      <c r="Q32" s="48">
        <v>8305</v>
      </c>
      <c r="R32" s="48">
        <v>14497</v>
      </c>
      <c r="S32" s="50">
        <v>27727</v>
      </c>
      <c r="T32" s="49">
        <v>5535</v>
      </c>
      <c r="U32" s="51">
        <v>6941</v>
      </c>
      <c r="V32" s="46">
        <v>12476</v>
      </c>
      <c r="W32" s="48">
        <v>6948</v>
      </c>
      <c r="X32" s="45">
        <v>8033</v>
      </c>
      <c r="Y32" s="48">
        <v>14981</v>
      </c>
      <c r="Z32" s="50">
        <v>27457</v>
      </c>
      <c r="AA32" s="52">
        <v>6589</v>
      </c>
      <c r="AB32" s="48">
        <v>8652</v>
      </c>
      <c r="AC32" s="46">
        <v>15241</v>
      </c>
      <c r="AD32" s="46">
        <v>6113</v>
      </c>
      <c r="AE32" s="48">
        <v>8804</v>
      </c>
      <c r="AF32" s="48">
        <v>14917</v>
      </c>
      <c r="AG32" s="50">
        <v>30158</v>
      </c>
      <c r="AH32" s="52">
        <v>8175</v>
      </c>
      <c r="AI32" s="48">
        <v>7820</v>
      </c>
      <c r="AJ32" s="51">
        <v>15995</v>
      </c>
      <c r="AK32" s="48">
        <v>5970</v>
      </c>
      <c r="AL32" s="45">
        <v>6595</v>
      </c>
      <c r="AM32" s="48">
        <v>12565</v>
      </c>
      <c r="AN32" s="46">
        <v>28560</v>
      </c>
      <c r="AO32" s="49">
        <v>4142</v>
      </c>
      <c r="AP32" s="45">
        <v>6068</v>
      </c>
      <c r="AQ32" s="48">
        <v>10210</v>
      </c>
      <c r="AR32" s="48">
        <v>4864</v>
      </c>
      <c r="AS32" s="45">
        <v>7246</v>
      </c>
      <c r="AT32" s="48">
        <v>12110</v>
      </c>
      <c r="AU32" s="50">
        <v>22320</v>
      </c>
      <c r="AV32" s="49">
        <v>4774</v>
      </c>
      <c r="AW32" s="45">
        <v>5743</v>
      </c>
      <c r="AX32" s="48">
        <v>10517</v>
      </c>
      <c r="AY32" s="48">
        <v>5763</v>
      </c>
      <c r="AZ32" s="48">
        <v>7743</v>
      </c>
      <c r="BA32" s="48">
        <v>13506</v>
      </c>
      <c r="BB32" s="50">
        <v>24023</v>
      </c>
      <c r="BC32" s="49">
        <v>6190</v>
      </c>
      <c r="BD32" s="48">
        <v>6831</v>
      </c>
      <c r="BE32" s="48">
        <v>13022</v>
      </c>
      <c r="BF32" s="48">
        <v>7503</v>
      </c>
      <c r="BG32" s="48">
        <v>8247</v>
      </c>
      <c r="BH32" s="48">
        <v>15750</v>
      </c>
      <c r="BI32" s="46">
        <v>28772</v>
      </c>
      <c r="BJ32" s="49">
        <v>8684</v>
      </c>
      <c r="BK32" s="45">
        <v>9363</v>
      </c>
      <c r="BL32" s="46">
        <v>18047</v>
      </c>
      <c r="BM32" s="46">
        <v>9971</v>
      </c>
      <c r="BN32" s="48">
        <v>10684</v>
      </c>
      <c r="BO32" s="48">
        <v>20655</v>
      </c>
      <c r="BP32" s="50">
        <v>38702</v>
      </c>
      <c r="BQ32" s="52">
        <v>9906</v>
      </c>
      <c r="BR32" s="48">
        <v>8316</v>
      </c>
      <c r="BS32" s="50">
        <v>18221</v>
      </c>
    </row>
    <row r="33" spans="1:71" ht="18" customHeight="1" x14ac:dyDescent="0.3">
      <c r="A33" s="593"/>
      <c r="B33" s="130" t="s">
        <v>144</v>
      </c>
      <c r="C33" s="53">
        <v>26580</v>
      </c>
      <c r="D33" s="54">
        <v>24848</v>
      </c>
      <c r="E33" s="55">
        <v>28848</v>
      </c>
      <c r="F33" s="53">
        <v>5212</v>
      </c>
      <c r="G33" s="56">
        <v>6592</v>
      </c>
      <c r="H33" s="56">
        <v>11804</v>
      </c>
      <c r="I33" s="56">
        <v>6102</v>
      </c>
      <c r="J33" s="56">
        <v>8822</v>
      </c>
      <c r="K33" s="54">
        <v>14924</v>
      </c>
      <c r="L33" s="55">
        <v>26728</v>
      </c>
      <c r="M33" s="57">
        <v>5957</v>
      </c>
      <c r="N33" s="56">
        <v>7230</v>
      </c>
      <c r="O33" s="56">
        <v>13187</v>
      </c>
      <c r="P33" s="56">
        <v>6171</v>
      </c>
      <c r="Q33" s="56">
        <v>8281</v>
      </c>
      <c r="R33" s="56">
        <v>14452</v>
      </c>
      <c r="S33" s="58">
        <v>27639</v>
      </c>
      <c r="T33" s="57">
        <v>5503</v>
      </c>
      <c r="U33" s="59">
        <v>6920</v>
      </c>
      <c r="V33" s="54">
        <v>12423</v>
      </c>
      <c r="W33" s="56">
        <v>6919</v>
      </c>
      <c r="X33" s="53">
        <v>8001</v>
      </c>
      <c r="Y33" s="56">
        <v>14920</v>
      </c>
      <c r="Z33" s="58">
        <v>27343</v>
      </c>
      <c r="AA33" s="60">
        <v>6558</v>
      </c>
      <c r="AB33" s="56">
        <v>8624</v>
      </c>
      <c r="AC33" s="54">
        <v>15182</v>
      </c>
      <c r="AD33" s="54">
        <v>6083</v>
      </c>
      <c r="AE33" s="56">
        <v>8774.8110000000015</v>
      </c>
      <c r="AF33" s="56">
        <v>14857.811000000002</v>
      </c>
      <c r="AG33" s="58">
        <v>30039.811000000002</v>
      </c>
      <c r="AH33" s="60">
        <v>8175</v>
      </c>
      <c r="AI33" s="56">
        <v>7820</v>
      </c>
      <c r="AJ33" s="54">
        <v>15995</v>
      </c>
      <c r="AK33" s="56">
        <v>5970</v>
      </c>
      <c r="AL33" s="53">
        <v>6595</v>
      </c>
      <c r="AM33" s="56">
        <v>12565</v>
      </c>
      <c r="AN33" s="54">
        <v>28560</v>
      </c>
      <c r="AO33" s="57">
        <v>4141</v>
      </c>
      <c r="AP33" s="53">
        <v>6065</v>
      </c>
      <c r="AQ33" s="56">
        <v>10206</v>
      </c>
      <c r="AR33" s="56">
        <v>4857</v>
      </c>
      <c r="AS33" s="53">
        <v>7238</v>
      </c>
      <c r="AT33" s="56">
        <v>12095</v>
      </c>
      <c r="AU33" s="58">
        <v>22301</v>
      </c>
      <c r="AV33" s="57">
        <v>4764</v>
      </c>
      <c r="AW33" s="53">
        <v>5734</v>
      </c>
      <c r="AX33" s="56">
        <v>10498</v>
      </c>
      <c r="AY33" s="56">
        <v>5754</v>
      </c>
      <c r="AZ33" s="56">
        <v>7733</v>
      </c>
      <c r="BA33" s="56">
        <v>13487</v>
      </c>
      <c r="BB33" s="58">
        <v>23985</v>
      </c>
      <c r="BC33" s="57">
        <v>6183</v>
      </c>
      <c r="BD33" s="56">
        <v>6822</v>
      </c>
      <c r="BE33" s="56">
        <v>13005</v>
      </c>
      <c r="BF33" s="56">
        <v>7494</v>
      </c>
      <c r="BG33" s="56">
        <v>8238</v>
      </c>
      <c r="BH33" s="56">
        <v>15732</v>
      </c>
      <c r="BI33" s="54">
        <v>28737</v>
      </c>
      <c r="BJ33" s="57">
        <v>8675</v>
      </c>
      <c r="BK33" s="53">
        <v>9354</v>
      </c>
      <c r="BL33" s="54">
        <v>18029</v>
      </c>
      <c r="BM33" s="54">
        <v>9960</v>
      </c>
      <c r="BN33" s="56">
        <v>10673</v>
      </c>
      <c r="BO33" s="56">
        <v>20633</v>
      </c>
      <c r="BP33" s="58">
        <v>38662</v>
      </c>
      <c r="BQ33" s="60">
        <v>9899</v>
      </c>
      <c r="BR33" s="56">
        <v>8313</v>
      </c>
      <c r="BS33" s="58">
        <v>18212</v>
      </c>
    </row>
    <row r="34" spans="1:71" ht="18" customHeight="1" x14ac:dyDescent="0.3">
      <c r="A34" s="593"/>
      <c r="B34" s="130" t="s">
        <v>145</v>
      </c>
      <c r="C34" s="53">
        <v>70</v>
      </c>
      <c r="D34" s="54">
        <v>65</v>
      </c>
      <c r="E34" s="55">
        <v>82</v>
      </c>
      <c r="F34" s="55">
        <v>24</v>
      </c>
      <c r="G34" s="53">
        <v>22</v>
      </c>
      <c r="H34" s="56">
        <v>46</v>
      </c>
      <c r="I34" s="56">
        <v>18</v>
      </c>
      <c r="J34" s="56">
        <v>21</v>
      </c>
      <c r="K34" s="54">
        <v>39</v>
      </c>
      <c r="L34" s="55">
        <v>85</v>
      </c>
      <c r="M34" s="60">
        <v>24</v>
      </c>
      <c r="N34" s="56">
        <v>19</v>
      </c>
      <c r="O34" s="56">
        <v>43</v>
      </c>
      <c r="P34" s="56">
        <v>21</v>
      </c>
      <c r="Q34" s="56">
        <v>24</v>
      </c>
      <c r="R34" s="56">
        <v>45</v>
      </c>
      <c r="S34" s="58">
        <v>88</v>
      </c>
      <c r="T34" s="57">
        <v>32</v>
      </c>
      <c r="U34" s="59">
        <v>21</v>
      </c>
      <c r="V34" s="54">
        <v>53</v>
      </c>
      <c r="W34" s="56">
        <v>29</v>
      </c>
      <c r="X34" s="53">
        <v>31</v>
      </c>
      <c r="Y34" s="56">
        <v>60</v>
      </c>
      <c r="Z34" s="58">
        <v>113</v>
      </c>
      <c r="AA34" s="60">
        <v>31</v>
      </c>
      <c r="AB34" s="56">
        <v>28</v>
      </c>
      <c r="AC34" s="54">
        <v>59</v>
      </c>
      <c r="AD34" s="54">
        <v>29</v>
      </c>
      <c r="AE34" s="56">
        <v>30</v>
      </c>
      <c r="AF34" s="56">
        <v>59</v>
      </c>
      <c r="AG34" s="58">
        <v>118</v>
      </c>
      <c r="AH34" s="60">
        <v>0</v>
      </c>
      <c r="AI34" s="56">
        <v>0</v>
      </c>
      <c r="AJ34" s="54">
        <v>0</v>
      </c>
      <c r="AK34" s="56">
        <v>0</v>
      </c>
      <c r="AL34" s="53">
        <v>0</v>
      </c>
      <c r="AM34" s="56">
        <v>0</v>
      </c>
      <c r="AN34" s="54">
        <v>0</v>
      </c>
      <c r="AO34" s="57">
        <v>0</v>
      </c>
      <c r="AP34" s="53">
        <v>3</v>
      </c>
      <c r="AQ34" s="56">
        <v>3</v>
      </c>
      <c r="AR34" s="56">
        <v>7</v>
      </c>
      <c r="AS34" s="53">
        <v>9</v>
      </c>
      <c r="AT34" s="56">
        <v>16</v>
      </c>
      <c r="AU34" s="58">
        <v>19</v>
      </c>
      <c r="AV34" s="57">
        <v>9</v>
      </c>
      <c r="AW34" s="53">
        <v>9</v>
      </c>
      <c r="AX34" s="56">
        <v>18</v>
      </c>
      <c r="AY34" s="56">
        <v>9</v>
      </c>
      <c r="AZ34" s="56">
        <v>10</v>
      </c>
      <c r="BA34" s="56">
        <v>19</v>
      </c>
      <c r="BB34" s="58">
        <v>37</v>
      </c>
      <c r="BC34" s="57">
        <v>7</v>
      </c>
      <c r="BD34" s="56">
        <v>9</v>
      </c>
      <c r="BE34" s="56">
        <v>16</v>
      </c>
      <c r="BF34" s="56">
        <v>10</v>
      </c>
      <c r="BG34" s="56">
        <v>9</v>
      </c>
      <c r="BH34" s="56">
        <v>19</v>
      </c>
      <c r="BI34" s="54">
        <v>35</v>
      </c>
      <c r="BJ34" s="57">
        <v>9</v>
      </c>
      <c r="BK34" s="53">
        <v>9</v>
      </c>
      <c r="BL34" s="54">
        <v>18</v>
      </c>
      <c r="BM34" s="54">
        <v>12</v>
      </c>
      <c r="BN34" s="56">
        <v>10</v>
      </c>
      <c r="BO34" s="56">
        <v>22</v>
      </c>
      <c r="BP34" s="58">
        <v>40</v>
      </c>
      <c r="BQ34" s="60">
        <v>6</v>
      </c>
      <c r="BR34" s="56">
        <v>3</v>
      </c>
      <c r="BS34" s="58">
        <v>9</v>
      </c>
    </row>
    <row r="35" spans="1:71" s="372" customFormat="1" ht="18" customHeight="1" x14ac:dyDescent="0.3">
      <c r="A35" s="593"/>
      <c r="B35" s="62" t="s">
        <v>146</v>
      </c>
      <c r="C35" s="63"/>
      <c r="D35" s="64"/>
      <c r="E35" s="65"/>
      <c r="F35" s="63"/>
      <c r="G35" s="66">
        <v>-31</v>
      </c>
      <c r="H35" s="66"/>
      <c r="I35" s="66">
        <v>247</v>
      </c>
      <c r="J35" s="66"/>
      <c r="K35" s="67"/>
      <c r="L35" s="68"/>
      <c r="M35" s="69"/>
      <c r="N35" s="66">
        <v>-230</v>
      </c>
      <c r="O35" s="66"/>
      <c r="P35" s="66">
        <v>-153</v>
      </c>
      <c r="Q35" s="66"/>
      <c r="R35" s="66"/>
      <c r="S35" s="70"/>
      <c r="T35" s="71"/>
      <c r="U35" s="72">
        <v>14356</v>
      </c>
      <c r="V35" s="67"/>
      <c r="W35" s="66">
        <v>-153</v>
      </c>
      <c r="X35" s="73">
        <v>153</v>
      </c>
      <c r="Y35" s="66">
        <v>0</v>
      </c>
      <c r="Z35" s="70"/>
      <c r="AA35" s="74"/>
      <c r="AB35" s="66">
        <v>0</v>
      </c>
      <c r="AC35" s="64"/>
      <c r="AD35" s="64"/>
      <c r="AE35" s="66">
        <v>153</v>
      </c>
      <c r="AF35" s="66">
        <v>0</v>
      </c>
      <c r="AG35" s="70"/>
      <c r="AH35" s="74"/>
      <c r="AI35" s="66"/>
      <c r="AJ35" s="64"/>
      <c r="AK35" s="75"/>
      <c r="AL35" s="73">
        <v>153</v>
      </c>
      <c r="AM35" s="66">
        <v>0</v>
      </c>
      <c r="AN35" s="64"/>
      <c r="AO35" s="71"/>
      <c r="AP35" s="73"/>
      <c r="AQ35" s="75"/>
      <c r="AR35" s="75"/>
      <c r="AS35" s="73"/>
      <c r="AT35" s="66">
        <v>0</v>
      </c>
      <c r="AU35" s="70"/>
      <c r="AV35" s="71"/>
      <c r="AW35" s="73"/>
      <c r="AX35" s="75"/>
      <c r="AY35" s="75"/>
      <c r="AZ35" s="66">
        <v>153</v>
      </c>
      <c r="BA35" s="66">
        <v>0</v>
      </c>
      <c r="BB35" s="70"/>
      <c r="BC35" s="71"/>
      <c r="BD35" s="66"/>
      <c r="BE35" s="75"/>
      <c r="BF35" s="75"/>
      <c r="BG35" s="66"/>
      <c r="BH35" s="75"/>
      <c r="BI35" s="64"/>
      <c r="BJ35" s="71"/>
      <c r="BK35" s="73"/>
      <c r="BL35" s="64"/>
      <c r="BM35" s="64"/>
      <c r="BN35" s="66"/>
      <c r="BO35" s="75"/>
      <c r="BP35" s="70"/>
      <c r="BQ35" s="74"/>
      <c r="BR35" s="66"/>
      <c r="BS35" s="70"/>
    </row>
    <row r="36" spans="1:71" s="372" customFormat="1" ht="18" customHeight="1" x14ac:dyDescent="0.3">
      <c r="A36" s="593"/>
      <c r="B36" s="44" t="s">
        <v>103</v>
      </c>
      <c r="C36" s="45">
        <v>-2388</v>
      </c>
      <c r="D36" s="46">
        <v>-2289</v>
      </c>
      <c r="E36" s="47">
        <v>346</v>
      </c>
      <c r="F36" s="45">
        <v>-245</v>
      </c>
      <c r="G36" s="48">
        <v>214</v>
      </c>
      <c r="H36" s="48">
        <v>-31</v>
      </c>
      <c r="I36" s="48">
        <v>278</v>
      </c>
      <c r="J36" s="48">
        <v>528</v>
      </c>
      <c r="K36" s="46">
        <v>806</v>
      </c>
      <c r="L36" s="47">
        <v>775</v>
      </c>
      <c r="M36" s="49">
        <v>-420</v>
      </c>
      <c r="N36" s="48">
        <v>190</v>
      </c>
      <c r="O36" s="48">
        <v>-230</v>
      </c>
      <c r="P36" s="48">
        <v>77</v>
      </c>
      <c r="Q36" s="48">
        <v>632</v>
      </c>
      <c r="R36" s="48">
        <v>709</v>
      </c>
      <c r="S36" s="50">
        <v>479</v>
      </c>
      <c r="T36" s="49">
        <v>-561</v>
      </c>
      <c r="U36" s="51">
        <v>331</v>
      </c>
      <c r="V36" s="46">
        <v>-230</v>
      </c>
      <c r="W36" s="48">
        <v>-37</v>
      </c>
      <c r="X36" s="45">
        <v>386</v>
      </c>
      <c r="Y36" s="48">
        <v>349</v>
      </c>
      <c r="Z36" s="50">
        <v>119</v>
      </c>
      <c r="AA36" s="52">
        <v>-144</v>
      </c>
      <c r="AB36" s="48">
        <v>444</v>
      </c>
      <c r="AC36" s="46">
        <v>300</v>
      </c>
      <c r="AD36" s="46">
        <v>120</v>
      </c>
      <c r="AE36" s="48">
        <v>371</v>
      </c>
      <c r="AF36" s="48">
        <v>491</v>
      </c>
      <c r="AG36" s="50">
        <v>791</v>
      </c>
      <c r="AH36" s="52">
        <v>130</v>
      </c>
      <c r="AI36" s="48">
        <v>729</v>
      </c>
      <c r="AJ36" s="46">
        <v>859</v>
      </c>
      <c r="AK36" s="48">
        <v>109</v>
      </c>
      <c r="AL36" s="45">
        <v>-85</v>
      </c>
      <c r="AM36" s="48">
        <v>24</v>
      </c>
      <c r="AN36" s="46">
        <v>883</v>
      </c>
      <c r="AO36" s="49">
        <v>-359</v>
      </c>
      <c r="AP36" s="45">
        <v>27</v>
      </c>
      <c r="AQ36" s="48">
        <v>-332</v>
      </c>
      <c r="AR36" s="48">
        <v>263</v>
      </c>
      <c r="AS36" s="45">
        <v>187</v>
      </c>
      <c r="AT36" s="48">
        <v>450</v>
      </c>
      <c r="AU36" s="50">
        <v>118</v>
      </c>
      <c r="AV36" s="49">
        <v>114</v>
      </c>
      <c r="AW36" s="45">
        <v>207</v>
      </c>
      <c r="AX36" s="48">
        <v>321</v>
      </c>
      <c r="AY36" s="48">
        <v>355</v>
      </c>
      <c r="AZ36" s="48">
        <v>713</v>
      </c>
      <c r="BA36" s="48">
        <v>1068</v>
      </c>
      <c r="BB36" s="50">
        <v>1389</v>
      </c>
      <c r="BC36" s="49">
        <v>611</v>
      </c>
      <c r="BD36" s="48">
        <v>686</v>
      </c>
      <c r="BE36" s="48">
        <v>1297</v>
      </c>
      <c r="BF36" s="48">
        <v>1488</v>
      </c>
      <c r="BG36" s="48">
        <v>716</v>
      </c>
      <c r="BH36" s="48">
        <v>2203</v>
      </c>
      <c r="BI36" s="46">
        <v>3500</v>
      </c>
      <c r="BJ36" s="49">
        <v>1319</v>
      </c>
      <c r="BK36" s="45">
        <v>1072</v>
      </c>
      <c r="BL36" s="46">
        <v>2391</v>
      </c>
      <c r="BM36" s="46">
        <v>1676</v>
      </c>
      <c r="BN36" s="48">
        <v>2001</v>
      </c>
      <c r="BO36" s="48">
        <v>3677</v>
      </c>
      <c r="BP36" s="50">
        <v>6068</v>
      </c>
      <c r="BQ36" s="52">
        <v>2050</v>
      </c>
      <c r="BR36" s="48">
        <v>1514</v>
      </c>
      <c r="BS36" s="50">
        <v>3564</v>
      </c>
    </row>
    <row r="37" spans="1:71" s="372" customFormat="1" ht="18" customHeight="1" x14ac:dyDescent="0.3">
      <c r="A37" s="593"/>
      <c r="B37" s="62" t="s">
        <v>147</v>
      </c>
      <c r="C37" s="53"/>
      <c r="D37" s="54"/>
      <c r="E37" s="55"/>
      <c r="F37" s="53"/>
      <c r="G37" s="56"/>
      <c r="H37" s="56"/>
      <c r="I37" s="56"/>
      <c r="J37" s="56"/>
      <c r="K37" s="54"/>
      <c r="L37" s="55"/>
      <c r="M37" s="57"/>
      <c r="N37" s="56"/>
      <c r="O37" s="56"/>
      <c r="P37" s="56"/>
      <c r="Q37" s="56"/>
      <c r="R37" s="56"/>
      <c r="S37" s="58"/>
      <c r="T37" s="57"/>
      <c r="U37" s="59"/>
      <c r="V37" s="54"/>
      <c r="W37" s="56"/>
      <c r="X37" s="53"/>
      <c r="Y37" s="56"/>
      <c r="Z37" s="58"/>
      <c r="AA37" s="60"/>
      <c r="AB37" s="56"/>
      <c r="AC37" s="54"/>
      <c r="AD37" s="54"/>
      <c r="AE37" s="56"/>
      <c r="AF37" s="56"/>
      <c r="AG37" s="58"/>
      <c r="AH37" s="60"/>
      <c r="AI37" s="56"/>
      <c r="AJ37" s="54"/>
      <c r="AK37" s="56"/>
      <c r="AL37" s="53"/>
      <c r="AM37" s="56"/>
      <c r="AN37" s="54"/>
      <c r="AO37" s="57"/>
      <c r="AP37" s="53"/>
      <c r="AQ37" s="56"/>
      <c r="AR37" s="56"/>
      <c r="AS37" s="53"/>
      <c r="AT37" s="56"/>
      <c r="AU37" s="58"/>
      <c r="AV37" s="57"/>
      <c r="AW37" s="53"/>
      <c r="AX37" s="56"/>
      <c r="AY37" s="56"/>
      <c r="AZ37" s="56"/>
      <c r="BA37" s="56"/>
      <c r="BB37" s="58"/>
      <c r="BC37" s="57"/>
      <c r="BD37" s="56"/>
      <c r="BE37" s="56"/>
      <c r="BF37" s="56"/>
      <c r="BG37" s="56"/>
      <c r="BH37" s="56"/>
      <c r="BI37" s="54"/>
      <c r="BJ37" s="57"/>
      <c r="BK37" s="53"/>
      <c r="BL37" s="54"/>
      <c r="BM37" s="54"/>
      <c r="BN37" s="56"/>
      <c r="BO37" s="56"/>
      <c r="BP37" s="58"/>
      <c r="BQ37" s="60"/>
      <c r="BR37" s="56"/>
      <c r="BS37" s="58"/>
    </row>
    <row r="38" spans="1:71" s="372" customFormat="1" ht="18" customHeight="1" thickBot="1" x14ac:dyDescent="0.35">
      <c r="A38" s="594"/>
      <c r="B38" s="76" t="s">
        <v>105</v>
      </c>
      <c r="C38" s="77">
        <v>-8.9606003752345217E-2</v>
      </c>
      <c r="D38" s="78">
        <v>-9.1879741500421469E-2</v>
      </c>
      <c r="E38" s="79">
        <v>1.1959903214656066E-2</v>
      </c>
      <c r="F38" s="77">
        <v>-4.6791443850267379E-2</v>
      </c>
      <c r="G38" s="80">
        <v>3.2355609313577262E-2</v>
      </c>
      <c r="H38" s="80">
        <v>-2.6160337552742618E-3</v>
      </c>
      <c r="I38" s="80">
        <v>4.5424836601307188E-2</v>
      </c>
      <c r="J38" s="80">
        <v>5.9708243808662222E-2</v>
      </c>
      <c r="K38" s="78">
        <v>5.3866203301476977E-2</v>
      </c>
      <c r="L38" s="79">
        <v>2.8903889904150971E-2</v>
      </c>
      <c r="M38" s="81">
        <v>-7.0222370840996487E-2</v>
      </c>
      <c r="N38" s="80">
        <v>2.6210511794730308E-2</v>
      </c>
      <c r="O38" s="80">
        <v>-1.7384731670445956E-2</v>
      </c>
      <c r="P38" s="80">
        <v>1.2435400516795866E-2</v>
      </c>
      <c r="Q38" s="80">
        <v>7.6098735701384715E-2</v>
      </c>
      <c r="R38" s="80">
        <v>4.8906670345588744E-2</v>
      </c>
      <c r="S38" s="82">
        <v>1.7275579759800916E-2</v>
      </c>
      <c r="T38" s="81">
        <v>-0.1013550135501355</v>
      </c>
      <c r="U38" s="83">
        <v>4.7687653075925658E-2</v>
      </c>
      <c r="V38" s="78">
        <v>-1.843539596024367E-2</v>
      </c>
      <c r="W38" s="80">
        <v>-5.3252734599884858E-3</v>
      </c>
      <c r="X38" s="77">
        <v>4.8051786381177644E-2</v>
      </c>
      <c r="Y38" s="80">
        <v>2.3296175155196584E-2</v>
      </c>
      <c r="Z38" s="82">
        <v>4.0000000000000001E-3</v>
      </c>
      <c r="AA38" s="85">
        <v>-2.1854606161784793E-2</v>
      </c>
      <c r="AB38" s="80">
        <v>5.1317614424410539E-2</v>
      </c>
      <c r="AC38" s="78">
        <v>1.9683747785578375E-2</v>
      </c>
      <c r="AD38" s="78">
        <v>1.9630296090299364E-2</v>
      </c>
      <c r="AE38" s="80">
        <v>4.2139936392548843E-2</v>
      </c>
      <c r="AF38" s="80">
        <v>3.2915465576188241E-2</v>
      </c>
      <c r="AG38" s="82">
        <v>2.6228529743351683E-2</v>
      </c>
      <c r="AH38" s="85">
        <v>1.5902140672782873E-2</v>
      </c>
      <c r="AI38" s="80">
        <v>9.3222506393861898E-2</v>
      </c>
      <c r="AJ38" s="78">
        <v>5.3704282588308845E-2</v>
      </c>
      <c r="AK38" s="80">
        <v>1.8257956448911223E-2</v>
      </c>
      <c r="AL38" s="77">
        <v>-1.2888551933282789E-2</v>
      </c>
      <c r="AM38" s="80">
        <v>1.910067648229208E-3</v>
      </c>
      <c r="AN38" s="78">
        <v>3.0917366946778713E-2</v>
      </c>
      <c r="AO38" s="81">
        <v>-8.6673104780299368E-2</v>
      </c>
      <c r="AP38" s="77">
        <v>4.4495715227422543E-3</v>
      </c>
      <c r="AQ38" s="80">
        <v>-3.2517140058765916E-2</v>
      </c>
      <c r="AR38" s="80">
        <v>5.407072368421053E-2</v>
      </c>
      <c r="AS38" s="77">
        <v>2.5807341981783052E-2</v>
      </c>
      <c r="AT38" s="80">
        <v>3.7159372419488024E-2</v>
      </c>
      <c r="AU38" s="82">
        <v>5.2867383512544804E-3</v>
      </c>
      <c r="AV38" s="81">
        <v>2.387934645999162E-2</v>
      </c>
      <c r="AW38" s="77">
        <v>3.604387950548494E-2</v>
      </c>
      <c r="AX38" s="80">
        <v>3.0522011980602833E-2</v>
      </c>
      <c r="AY38" s="80">
        <v>6.1696211331247829E-2</v>
      </c>
      <c r="AZ38" s="80">
        <v>9.2202250096986946E-2</v>
      </c>
      <c r="BA38" s="80">
        <v>7.9187365611329427E-2</v>
      </c>
      <c r="BB38" s="82">
        <v>5.7911194496560348E-2</v>
      </c>
      <c r="BC38" s="81">
        <v>9.881934336082808E-2</v>
      </c>
      <c r="BD38" s="80">
        <v>0.10055702140134858</v>
      </c>
      <c r="BE38" s="80">
        <v>9.9730872741253362E-2</v>
      </c>
      <c r="BF38" s="80">
        <v>0.19855884707766214</v>
      </c>
      <c r="BG38" s="80">
        <v>8.6914299587278462E-2</v>
      </c>
      <c r="BH38" s="80">
        <v>0.14003305364861429</v>
      </c>
      <c r="BI38" s="78">
        <v>0.12179420259595643</v>
      </c>
      <c r="BJ38" s="81">
        <v>0.15204610951008646</v>
      </c>
      <c r="BK38" s="77">
        <v>0.11460337823391063</v>
      </c>
      <c r="BL38" s="78">
        <v>0.13261966831216374</v>
      </c>
      <c r="BM38" s="78">
        <v>0.16827309236947791</v>
      </c>
      <c r="BN38" s="80">
        <v>0.18748243230581843</v>
      </c>
      <c r="BO38" s="80">
        <v>0.17820966413027675</v>
      </c>
      <c r="BP38" s="82">
        <v>0.15694997672132843</v>
      </c>
      <c r="BQ38" s="85">
        <v>0.20709162541670875</v>
      </c>
      <c r="BR38" s="80">
        <v>0.18212438349572957</v>
      </c>
      <c r="BS38" s="82">
        <v>0.19569514605754448</v>
      </c>
    </row>
    <row r="39" spans="1:71" ht="18" customHeight="1" x14ac:dyDescent="0.3">
      <c r="A39" s="592" t="s">
        <v>151</v>
      </c>
      <c r="B39" s="31" t="s">
        <v>90</v>
      </c>
      <c r="C39" s="32"/>
      <c r="D39" s="33"/>
      <c r="E39" s="34"/>
      <c r="F39" s="32"/>
      <c r="G39" s="35">
        <v>3890</v>
      </c>
      <c r="H39" s="35"/>
      <c r="I39" s="35">
        <v>5427</v>
      </c>
      <c r="J39" s="35"/>
      <c r="K39" s="36"/>
      <c r="L39" s="37"/>
      <c r="M39" s="38"/>
      <c r="N39" s="35">
        <v>4538</v>
      </c>
      <c r="O39" s="35"/>
      <c r="P39" s="35">
        <v>6365</v>
      </c>
      <c r="Q39" s="35"/>
      <c r="R39" s="35"/>
      <c r="S39" s="86"/>
      <c r="T39" s="40"/>
      <c r="U39" s="41">
        <v>4538</v>
      </c>
      <c r="V39" s="36"/>
      <c r="W39" s="35">
        <v>6365</v>
      </c>
      <c r="X39" s="42"/>
      <c r="Y39" s="35"/>
      <c r="Z39" s="86"/>
      <c r="AA39" s="43"/>
      <c r="AB39" s="35"/>
      <c r="AC39" s="33"/>
      <c r="AD39" s="33"/>
      <c r="AE39" s="35"/>
      <c r="AF39" s="35"/>
      <c r="AG39" s="86"/>
      <c r="AH39" s="43"/>
      <c r="AI39" s="35"/>
      <c r="AJ39" s="33"/>
      <c r="AK39" s="87"/>
      <c r="AL39" s="42"/>
      <c r="AM39" s="35"/>
      <c r="AN39" s="33"/>
      <c r="AO39" s="40"/>
      <c r="AP39" s="42"/>
      <c r="AQ39" s="87"/>
      <c r="AR39" s="87"/>
      <c r="AS39" s="42"/>
      <c r="AT39" s="35"/>
      <c r="AU39" s="86"/>
      <c r="AV39" s="40"/>
      <c r="AW39" s="42"/>
      <c r="AX39" s="87"/>
      <c r="AY39" s="87"/>
      <c r="AZ39" s="35"/>
      <c r="BA39" s="35"/>
      <c r="BB39" s="86"/>
      <c r="BC39" s="40"/>
      <c r="BD39" s="35"/>
      <c r="BE39" s="87"/>
      <c r="BF39" s="87"/>
      <c r="BG39" s="35"/>
      <c r="BH39" s="87"/>
      <c r="BI39" s="33"/>
      <c r="BJ39" s="40"/>
      <c r="BK39" s="42"/>
      <c r="BL39" s="33"/>
      <c r="BM39" s="33"/>
      <c r="BN39" s="35"/>
      <c r="BO39" s="87"/>
      <c r="BP39" s="86"/>
      <c r="BQ39" s="43"/>
      <c r="BR39" s="35"/>
      <c r="BS39" s="86"/>
    </row>
    <row r="40" spans="1:71" ht="18" customHeight="1" x14ac:dyDescent="0.3">
      <c r="A40" s="593"/>
      <c r="B40" s="44" t="s">
        <v>91</v>
      </c>
      <c r="C40" s="45">
        <v>7710</v>
      </c>
      <c r="D40" s="46">
        <v>8215</v>
      </c>
      <c r="E40" s="47">
        <v>8196</v>
      </c>
      <c r="F40" s="45">
        <v>2062</v>
      </c>
      <c r="G40" s="48">
        <v>1828</v>
      </c>
      <c r="H40" s="48">
        <v>3890</v>
      </c>
      <c r="I40" s="48">
        <v>1537</v>
      </c>
      <c r="J40" s="48">
        <v>2049</v>
      </c>
      <c r="K40" s="46">
        <v>3586</v>
      </c>
      <c r="L40" s="47">
        <v>7476</v>
      </c>
      <c r="M40" s="49">
        <v>1574</v>
      </c>
      <c r="N40" s="48">
        <v>2964</v>
      </c>
      <c r="O40" s="48">
        <v>4538</v>
      </c>
      <c r="P40" s="48">
        <v>1827</v>
      </c>
      <c r="Q40" s="48">
        <v>2500</v>
      </c>
      <c r="R40" s="48">
        <v>4327</v>
      </c>
      <c r="S40" s="50">
        <v>8865</v>
      </c>
      <c r="T40" s="49">
        <v>2804</v>
      </c>
      <c r="U40" s="51">
        <v>1966</v>
      </c>
      <c r="V40" s="46">
        <v>4770</v>
      </c>
      <c r="W40" s="48">
        <v>2961</v>
      </c>
      <c r="X40" s="45">
        <v>2055</v>
      </c>
      <c r="Y40" s="48">
        <v>5016</v>
      </c>
      <c r="Z40" s="50">
        <v>9786</v>
      </c>
      <c r="AA40" s="52">
        <v>2267</v>
      </c>
      <c r="AB40" s="48">
        <v>2120</v>
      </c>
      <c r="AC40" s="46">
        <v>4387</v>
      </c>
      <c r="AD40" s="46">
        <v>1818</v>
      </c>
      <c r="AE40" s="48">
        <v>1593</v>
      </c>
      <c r="AF40" s="48">
        <v>3411</v>
      </c>
      <c r="AG40" s="50">
        <v>7798</v>
      </c>
      <c r="AH40" s="52">
        <v>1306</v>
      </c>
      <c r="AI40" s="48">
        <v>1438</v>
      </c>
      <c r="AJ40" s="51">
        <v>2743</v>
      </c>
      <c r="AK40" s="48">
        <v>1412</v>
      </c>
      <c r="AL40" s="45">
        <v>1952</v>
      </c>
      <c r="AM40" s="48">
        <v>3364</v>
      </c>
      <c r="AN40" s="46">
        <v>6107</v>
      </c>
      <c r="AO40" s="49">
        <v>1834</v>
      </c>
      <c r="AP40" s="45">
        <v>1549</v>
      </c>
      <c r="AQ40" s="48">
        <v>3384</v>
      </c>
      <c r="AR40" s="48">
        <v>1729</v>
      </c>
      <c r="AS40" s="45">
        <v>1819</v>
      </c>
      <c r="AT40" s="48">
        <v>3548</v>
      </c>
      <c r="AU40" s="50">
        <v>6932</v>
      </c>
      <c r="AV40" s="49">
        <v>1549</v>
      </c>
      <c r="AW40" s="45">
        <v>1479</v>
      </c>
      <c r="AX40" s="48">
        <v>3028</v>
      </c>
      <c r="AY40" s="48">
        <v>2053</v>
      </c>
      <c r="AZ40" s="48">
        <v>2069</v>
      </c>
      <c r="BA40" s="48">
        <v>4122</v>
      </c>
      <c r="BB40" s="50">
        <v>7150</v>
      </c>
      <c r="BC40" s="49">
        <v>3144</v>
      </c>
      <c r="BD40" s="48">
        <v>1500</v>
      </c>
      <c r="BE40" s="48">
        <v>4644</v>
      </c>
      <c r="BF40" s="48">
        <v>2084</v>
      </c>
      <c r="BG40" s="48">
        <v>2418</v>
      </c>
      <c r="BH40" s="48">
        <v>4502</v>
      </c>
      <c r="BI40" s="46">
        <v>9146</v>
      </c>
      <c r="BJ40" s="49">
        <v>2028</v>
      </c>
      <c r="BK40" s="45">
        <v>1719</v>
      </c>
      <c r="BL40" s="46">
        <v>3747</v>
      </c>
      <c r="BM40" s="46">
        <v>2702</v>
      </c>
      <c r="BN40" s="48">
        <v>3424</v>
      </c>
      <c r="BO40" s="48">
        <v>6126</v>
      </c>
      <c r="BP40" s="50">
        <v>9873</v>
      </c>
      <c r="BQ40" s="52">
        <v>2717</v>
      </c>
      <c r="BR40" s="48">
        <v>1889</v>
      </c>
      <c r="BS40" s="50">
        <v>4605</v>
      </c>
    </row>
    <row r="41" spans="1:71" ht="18" customHeight="1" x14ac:dyDescent="0.3">
      <c r="A41" s="593"/>
      <c r="B41" s="130" t="s">
        <v>144</v>
      </c>
      <c r="C41" s="53">
        <v>6463</v>
      </c>
      <c r="D41" s="54">
        <v>6868</v>
      </c>
      <c r="E41" s="55">
        <v>6870</v>
      </c>
      <c r="F41" s="53">
        <v>1736</v>
      </c>
      <c r="G41" s="56">
        <v>1440</v>
      </c>
      <c r="H41" s="56">
        <v>3176</v>
      </c>
      <c r="I41" s="56">
        <v>1147</v>
      </c>
      <c r="J41" s="56">
        <v>1655</v>
      </c>
      <c r="K41" s="54">
        <v>2802</v>
      </c>
      <c r="L41" s="55">
        <v>5978</v>
      </c>
      <c r="M41" s="57">
        <v>1187</v>
      </c>
      <c r="N41" s="56">
        <v>2567</v>
      </c>
      <c r="O41" s="56">
        <v>3754</v>
      </c>
      <c r="P41" s="56">
        <v>1392</v>
      </c>
      <c r="Q41" s="56">
        <v>2077</v>
      </c>
      <c r="R41" s="56">
        <v>3469</v>
      </c>
      <c r="S41" s="58">
        <v>7223</v>
      </c>
      <c r="T41" s="57">
        <v>2407</v>
      </c>
      <c r="U41" s="59">
        <v>1502</v>
      </c>
      <c r="V41" s="54">
        <v>3909</v>
      </c>
      <c r="W41" s="56">
        <v>2469</v>
      </c>
      <c r="X41" s="53">
        <v>1593</v>
      </c>
      <c r="Y41" s="56">
        <v>4062</v>
      </c>
      <c r="Z41" s="58">
        <v>7971</v>
      </c>
      <c r="AA41" s="60">
        <v>1850</v>
      </c>
      <c r="AB41" s="56">
        <v>1679</v>
      </c>
      <c r="AC41" s="54">
        <v>3529</v>
      </c>
      <c r="AD41" s="54">
        <v>1290</v>
      </c>
      <c r="AE41" s="56">
        <v>1155</v>
      </c>
      <c r="AF41" s="56">
        <v>2445</v>
      </c>
      <c r="AG41" s="58">
        <v>5974</v>
      </c>
      <c r="AH41" s="60">
        <v>872</v>
      </c>
      <c r="AI41" s="56">
        <v>1013</v>
      </c>
      <c r="AJ41" s="54">
        <v>1885</v>
      </c>
      <c r="AK41" s="56">
        <v>1002</v>
      </c>
      <c r="AL41" s="53">
        <v>1514</v>
      </c>
      <c r="AM41" s="56">
        <v>2516</v>
      </c>
      <c r="AN41" s="54">
        <v>4401</v>
      </c>
      <c r="AO41" s="57">
        <v>1403</v>
      </c>
      <c r="AP41" s="53">
        <v>1041</v>
      </c>
      <c r="AQ41" s="56">
        <v>2444</v>
      </c>
      <c r="AR41" s="56">
        <v>1153</v>
      </c>
      <c r="AS41" s="53">
        <v>1130</v>
      </c>
      <c r="AT41" s="56">
        <v>2283</v>
      </c>
      <c r="AU41" s="58">
        <v>4727</v>
      </c>
      <c r="AV41" s="57">
        <v>1001</v>
      </c>
      <c r="AW41" s="53">
        <v>918</v>
      </c>
      <c r="AX41" s="56">
        <v>1919</v>
      </c>
      <c r="AY41" s="56">
        <v>1398</v>
      </c>
      <c r="AZ41" s="56">
        <v>1409</v>
      </c>
      <c r="BA41" s="56">
        <v>2807</v>
      </c>
      <c r="BB41" s="58">
        <v>4726</v>
      </c>
      <c r="BC41" s="57">
        <v>2510</v>
      </c>
      <c r="BD41" s="56">
        <v>889</v>
      </c>
      <c r="BE41" s="56">
        <v>3399</v>
      </c>
      <c r="BF41" s="56">
        <v>1408</v>
      </c>
      <c r="BG41" s="56">
        <v>1680</v>
      </c>
      <c r="BH41" s="56">
        <v>3088</v>
      </c>
      <c r="BI41" s="54">
        <v>6487</v>
      </c>
      <c r="BJ41" s="57">
        <v>1460</v>
      </c>
      <c r="BK41" s="53">
        <v>1108</v>
      </c>
      <c r="BL41" s="54">
        <v>2568</v>
      </c>
      <c r="BM41" s="54">
        <v>2120</v>
      </c>
      <c r="BN41" s="56">
        <v>2878</v>
      </c>
      <c r="BO41" s="56">
        <v>4998</v>
      </c>
      <c r="BP41" s="58">
        <v>7566</v>
      </c>
      <c r="BQ41" s="60">
        <v>2155</v>
      </c>
      <c r="BR41" s="56">
        <v>1296</v>
      </c>
      <c r="BS41" s="58">
        <v>3451</v>
      </c>
    </row>
    <row r="42" spans="1:71" ht="18" customHeight="1" x14ac:dyDescent="0.3">
      <c r="A42" s="593"/>
      <c r="B42" s="130" t="s">
        <v>145</v>
      </c>
      <c r="C42" s="53">
        <v>1247</v>
      </c>
      <c r="D42" s="54">
        <v>1347</v>
      </c>
      <c r="E42" s="55">
        <v>1326</v>
      </c>
      <c r="F42" s="55">
        <v>326</v>
      </c>
      <c r="G42" s="53">
        <v>388</v>
      </c>
      <c r="H42" s="56">
        <v>714</v>
      </c>
      <c r="I42" s="56">
        <v>390</v>
      </c>
      <c r="J42" s="56">
        <v>394</v>
      </c>
      <c r="K42" s="54">
        <v>784</v>
      </c>
      <c r="L42" s="55">
        <v>1498</v>
      </c>
      <c r="M42" s="60">
        <v>387</v>
      </c>
      <c r="N42" s="56">
        <v>397</v>
      </c>
      <c r="O42" s="56">
        <v>784</v>
      </c>
      <c r="P42" s="56">
        <v>435</v>
      </c>
      <c r="Q42" s="56">
        <v>423</v>
      </c>
      <c r="R42" s="56">
        <v>858</v>
      </c>
      <c r="S42" s="58">
        <v>1642</v>
      </c>
      <c r="T42" s="57">
        <v>397</v>
      </c>
      <c r="U42" s="59">
        <v>464</v>
      </c>
      <c r="V42" s="54">
        <v>861</v>
      </c>
      <c r="W42" s="56">
        <v>491</v>
      </c>
      <c r="X42" s="53">
        <v>463</v>
      </c>
      <c r="Y42" s="56">
        <v>954</v>
      </c>
      <c r="Z42" s="58">
        <v>1815</v>
      </c>
      <c r="AA42" s="60">
        <v>417</v>
      </c>
      <c r="AB42" s="56">
        <v>441</v>
      </c>
      <c r="AC42" s="54">
        <v>858</v>
      </c>
      <c r="AD42" s="54">
        <v>529</v>
      </c>
      <c r="AE42" s="56">
        <v>436</v>
      </c>
      <c r="AF42" s="56">
        <v>965</v>
      </c>
      <c r="AG42" s="58">
        <v>1823</v>
      </c>
      <c r="AH42" s="60">
        <v>433</v>
      </c>
      <c r="AI42" s="56">
        <v>425</v>
      </c>
      <c r="AJ42" s="54">
        <v>858</v>
      </c>
      <c r="AK42" s="56">
        <v>409</v>
      </c>
      <c r="AL42" s="53">
        <v>439</v>
      </c>
      <c r="AM42" s="56">
        <v>848</v>
      </c>
      <c r="AN42" s="54">
        <v>1706</v>
      </c>
      <c r="AO42" s="57">
        <v>431</v>
      </c>
      <c r="AP42" s="53">
        <v>508</v>
      </c>
      <c r="AQ42" s="56">
        <v>939</v>
      </c>
      <c r="AR42" s="56">
        <v>577</v>
      </c>
      <c r="AS42" s="53">
        <v>689</v>
      </c>
      <c r="AT42" s="56">
        <v>1266</v>
      </c>
      <c r="AU42" s="58">
        <v>2205</v>
      </c>
      <c r="AV42" s="57">
        <v>547</v>
      </c>
      <c r="AW42" s="53">
        <v>561</v>
      </c>
      <c r="AX42" s="56">
        <v>1108</v>
      </c>
      <c r="AY42" s="56">
        <v>655</v>
      </c>
      <c r="AZ42" s="56">
        <v>660</v>
      </c>
      <c r="BA42" s="56">
        <v>1315</v>
      </c>
      <c r="BB42" s="58">
        <v>2423</v>
      </c>
      <c r="BC42" s="57">
        <v>633</v>
      </c>
      <c r="BD42" s="56">
        <v>611</v>
      </c>
      <c r="BE42" s="56">
        <v>1244</v>
      </c>
      <c r="BF42" s="56">
        <v>677</v>
      </c>
      <c r="BG42" s="56">
        <v>737</v>
      </c>
      <c r="BH42" s="56">
        <v>1414</v>
      </c>
      <c r="BI42" s="54">
        <v>2658</v>
      </c>
      <c r="BJ42" s="57">
        <v>568</v>
      </c>
      <c r="BK42" s="53">
        <v>611</v>
      </c>
      <c r="BL42" s="54">
        <v>1179</v>
      </c>
      <c r="BM42" s="54">
        <v>582</v>
      </c>
      <c r="BN42" s="56">
        <v>545</v>
      </c>
      <c r="BO42" s="56">
        <v>1127</v>
      </c>
      <c r="BP42" s="58">
        <v>2306</v>
      </c>
      <c r="BQ42" s="60">
        <v>561</v>
      </c>
      <c r="BR42" s="56">
        <v>593</v>
      </c>
      <c r="BS42" s="58">
        <v>1154</v>
      </c>
    </row>
    <row r="43" spans="1:71" s="372" customFormat="1" ht="18" customHeight="1" x14ac:dyDescent="0.3">
      <c r="A43" s="593"/>
      <c r="B43" s="62" t="s">
        <v>146</v>
      </c>
      <c r="C43" s="63"/>
      <c r="D43" s="64"/>
      <c r="E43" s="65"/>
      <c r="F43" s="63"/>
      <c r="G43" s="66">
        <v>345</v>
      </c>
      <c r="H43" s="66"/>
      <c r="I43" s="66">
        <v>501</v>
      </c>
      <c r="J43" s="66"/>
      <c r="K43" s="67"/>
      <c r="L43" s="68"/>
      <c r="M43" s="69"/>
      <c r="N43" s="66">
        <v>125</v>
      </c>
      <c r="O43" s="66"/>
      <c r="P43" s="66">
        <v>496</v>
      </c>
      <c r="Q43" s="66"/>
      <c r="R43" s="66"/>
      <c r="S43" s="70"/>
      <c r="T43" s="71"/>
      <c r="U43" s="72">
        <v>14356</v>
      </c>
      <c r="V43" s="67"/>
      <c r="W43" s="66">
        <v>496</v>
      </c>
      <c r="X43" s="73">
        <v>-496</v>
      </c>
      <c r="Y43" s="66">
        <v>0</v>
      </c>
      <c r="Z43" s="70"/>
      <c r="AA43" s="74"/>
      <c r="AB43" s="66">
        <v>0</v>
      </c>
      <c r="AC43" s="64"/>
      <c r="AD43" s="64"/>
      <c r="AE43" s="66">
        <v>-496</v>
      </c>
      <c r="AF43" s="66">
        <v>0</v>
      </c>
      <c r="AG43" s="70"/>
      <c r="AH43" s="74"/>
      <c r="AI43" s="66"/>
      <c r="AJ43" s="64"/>
      <c r="AK43" s="75"/>
      <c r="AL43" s="73">
        <v>-496</v>
      </c>
      <c r="AM43" s="66">
        <v>0</v>
      </c>
      <c r="AN43" s="64"/>
      <c r="AO43" s="71"/>
      <c r="AP43" s="73"/>
      <c r="AQ43" s="75"/>
      <c r="AR43" s="75"/>
      <c r="AS43" s="73"/>
      <c r="AT43" s="66">
        <v>0</v>
      </c>
      <c r="AU43" s="70"/>
      <c r="AV43" s="71"/>
      <c r="AW43" s="73"/>
      <c r="AX43" s="75"/>
      <c r="AY43" s="75"/>
      <c r="AZ43" s="66">
        <v>-496</v>
      </c>
      <c r="BA43" s="66">
        <v>0</v>
      </c>
      <c r="BB43" s="70"/>
      <c r="BC43" s="71"/>
      <c r="BD43" s="66"/>
      <c r="BE43" s="75"/>
      <c r="BF43" s="75"/>
      <c r="BG43" s="66"/>
      <c r="BH43" s="75"/>
      <c r="BI43" s="64"/>
      <c r="BJ43" s="71"/>
      <c r="BK43" s="73"/>
      <c r="BL43" s="64"/>
      <c r="BM43" s="64"/>
      <c r="BN43" s="66"/>
      <c r="BO43" s="75"/>
      <c r="BP43" s="70"/>
      <c r="BQ43" s="74"/>
      <c r="BR43" s="66"/>
      <c r="BS43" s="70"/>
    </row>
    <row r="44" spans="1:71" s="372" customFormat="1" ht="18" customHeight="1" x14ac:dyDescent="0.3">
      <c r="A44" s="593"/>
      <c r="B44" s="44" t="s">
        <v>103</v>
      </c>
      <c r="C44" s="45">
        <v>1805</v>
      </c>
      <c r="D44" s="46">
        <v>1316</v>
      </c>
      <c r="E44" s="47">
        <v>1265</v>
      </c>
      <c r="F44" s="45">
        <v>184</v>
      </c>
      <c r="G44" s="48">
        <v>161</v>
      </c>
      <c r="H44" s="48">
        <v>345</v>
      </c>
      <c r="I44" s="48">
        <v>156</v>
      </c>
      <c r="J44" s="48">
        <v>381</v>
      </c>
      <c r="K44" s="46">
        <v>537</v>
      </c>
      <c r="L44" s="47">
        <v>882</v>
      </c>
      <c r="M44" s="49">
        <v>69</v>
      </c>
      <c r="N44" s="48">
        <v>56</v>
      </c>
      <c r="O44" s="48">
        <v>125</v>
      </c>
      <c r="P44" s="48">
        <v>371</v>
      </c>
      <c r="Q44" s="48">
        <v>395</v>
      </c>
      <c r="R44" s="48">
        <v>766</v>
      </c>
      <c r="S44" s="50">
        <v>891</v>
      </c>
      <c r="T44" s="49">
        <v>167</v>
      </c>
      <c r="U44" s="51">
        <v>44</v>
      </c>
      <c r="V44" s="46">
        <v>211</v>
      </c>
      <c r="W44" s="48">
        <v>516</v>
      </c>
      <c r="X44" s="45">
        <v>648</v>
      </c>
      <c r="Y44" s="48">
        <v>1164</v>
      </c>
      <c r="Z44" s="50">
        <v>1375</v>
      </c>
      <c r="AA44" s="52">
        <v>344</v>
      </c>
      <c r="AB44" s="48">
        <v>257</v>
      </c>
      <c r="AC44" s="46">
        <v>601</v>
      </c>
      <c r="AD44" s="46">
        <v>231</v>
      </c>
      <c r="AE44" s="48">
        <v>367</v>
      </c>
      <c r="AF44" s="48">
        <v>598</v>
      </c>
      <c r="AG44" s="50">
        <v>1199</v>
      </c>
      <c r="AH44" s="52">
        <v>200</v>
      </c>
      <c r="AI44" s="48">
        <v>-23</v>
      </c>
      <c r="AJ44" s="46">
        <v>177</v>
      </c>
      <c r="AK44" s="48">
        <v>376</v>
      </c>
      <c r="AL44" s="45">
        <v>436</v>
      </c>
      <c r="AM44" s="48">
        <v>812</v>
      </c>
      <c r="AN44" s="46">
        <v>989</v>
      </c>
      <c r="AO44" s="49">
        <v>-33</v>
      </c>
      <c r="AP44" s="45">
        <v>371</v>
      </c>
      <c r="AQ44" s="48">
        <v>338</v>
      </c>
      <c r="AR44" s="48">
        <v>427</v>
      </c>
      <c r="AS44" s="45">
        <v>491</v>
      </c>
      <c r="AT44" s="48">
        <v>918</v>
      </c>
      <c r="AU44" s="50">
        <v>1256</v>
      </c>
      <c r="AV44" s="49">
        <v>-52</v>
      </c>
      <c r="AW44" s="45">
        <v>336</v>
      </c>
      <c r="AX44" s="48">
        <v>284</v>
      </c>
      <c r="AY44" s="48">
        <v>174</v>
      </c>
      <c r="AZ44" s="48">
        <v>139</v>
      </c>
      <c r="BA44" s="48">
        <v>313</v>
      </c>
      <c r="BB44" s="50">
        <v>597</v>
      </c>
      <c r="BC44" s="49">
        <v>179</v>
      </c>
      <c r="BD44" s="48">
        <v>226</v>
      </c>
      <c r="BE44" s="48">
        <v>405</v>
      </c>
      <c r="BF44" s="48">
        <v>269</v>
      </c>
      <c r="BG44" s="48">
        <v>371</v>
      </c>
      <c r="BH44" s="48">
        <v>640</v>
      </c>
      <c r="BI44" s="46">
        <v>1045</v>
      </c>
      <c r="BJ44" s="49">
        <v>-175</v>
      </c>
      <c r="BK44" s="45">
        <v>328</v>
      </c>
      <c r="BL44" s="46">
        <v>153</v>
      </c>
      <c r="BM44" s="46">
        <v>287</v>
      </c>
      <c r="BN44" s="48">
        <v>190</v>
      </c>
      <c r="BO44" s="48">
        <v>477</v>
      </c>
      <c r="BP44" s="50">
        <v>630</v>
      </c>
      <c r="BQ44" s="52">
        <v>239</v>
      </c>
      <c r="BR44" s="48">
        <v>217</v>
      </c>
      <c r="BS44" s="50">
        <v>456</v>
      </c>
    </row>
    <row r="45" spans="1:71" s="372" customFormat="1" ht="18" customHeight="1" x14ac:dyDescent="0.3">
      <c r="A45" s="593"/>
      <c r="B45" s="62" t="s">
        <v>147</v>
      </c>
      <c r="C45" s="53"/>
      <c r="D45" s="54"/>
      <c r="E45" s="55"/>
      <c r="F45" s="53"/>
      <c r="G45" s="56"/>
      <c r="H45" s="56"/>
      <c r="I45" s="56"/>
      <c r="J45" s="56"/>
      <c r="K45" s="54"/>
      <c r="L45" s="55"/>
      <c r="M45" s="57"/>
      <c r="N45" s="56"/>
      <c r="O45" s="56"/>
      <c r="P45" s="56"/>
      <c r="Q45" s="56"/>
      <c r="R45" s="56"/>
      <c r="S45" s="58"/>
      <c r="T45" s="57"/>
      <c r="U45" s="59"/>
      <c r="V45" s="54"/>
      <c r="W45" s="56"/>
      <c r="X45" s="53"/>
      <c r="Y45" s="56"/>
      <c r="Z45" s="58"/>
      <c r="AA45" s="60"/>
      <c r="AB45" s="56"/>
      <c r="AC45" s="54"/>
      <c r="AD45" s="54"/>
      <c r="AE45" s="56"/>
      <c r="AF45" s="56"/>
      <c r="AG45" s="58"/>
      <c r="AH45" s="60"/>
      <c r="AI45" s="56"/>
      <c r="AJ45" s="54"/>
      <c r="AK45" s="56"/>
      <c r="AL45" s="53"/>
      <c r="AM45" s="56"/>
      <c r="AN45" s="54"/>
      <c r="AO45" s="57"/>
      <c r="AP45" s="53"/>
      <c r="AQ45" s="56"/>
      <c r="AR45" s="56"/>
      <c r="AS45" s="53"/>
      <c r="AT45" s="56"/>
      <c r="AU45" s="58"/>
      <c r="AV45" s="57"/>
      <c r="AW45" s="53"/>
      <c r="AX45" s="56"/>
      <c r="AY45" s="56"/>
      <c r="AZ45" s="56"/>
      <c r="BA45" s="56"/>
      <c r="BB45" s="58"/>
      <c r="BC45" s="57"/>
      <c r="BD45" s="56"/>
      <c r="BE45" s="56"/>
      <c r="BF45" s="56"/>
      <c r="BG45" s="56"/>
      <c r="BH45" s="56"/>
      <c r="BI45" s="54"/>
      <c r="BJ45" s="57"/>
      <c r="BK45" s="53"/>
      <c r="BL45" s="54"/>
      <c r="BM45" s="54"/>
      <c r="BN45" s="56"/>
      <c r="BO45" s="56"/>
      <c r="BP45" s="58"/>
      <c r="BQ45" s="60"/>
      <c r="BR45" s="56"/>
      <c r="BS45" s="58"/>
    </row>
    <row r="46" spans="1:71" s="372" customFormat="1" ht="18" customHeight="1" thickBot="1" x14ac:dyDescent="0.35">
      <c r="A46" s="594"/>
      <c r="B46" s="76" t="s">
        <v>105</v>
      </c>
      <c r="C46" s="77">
        <v>0.23411154345006485</v>
      </c>
      <c r="D46" s="78">
        <v>0.16019476567255023</v>
      </c>
      <c r="E46" s="79">
        <v>0.1543435822352367</v>
      </c>
      <c r="F46" s="77">
        <v>8.9233753637245394E-2</v>
      </c>
      <c r="G46" s="80">
        <v>8.8074398249452956E-2</v>
      </c>
      <c r="H46" s="80">
        <v>8.8688946015424167E-2</v>
      </c>
      <c r="I46" s="80">
        <v>0.1014964216005205</v>
      </c>
      <c r="J46" s="80">
        <v>0.18594436310395315</v>
      </c>
      <c r="K46" s="78">
        <v>0.14974902398215281</v>
      </c>
      <c r="L46" s="79">
        <v>0.11797752808988764</v>
      </c>
      <c r="M46" s="81">
        <v>4.3837357052096571E-2</v>
      </c>
      <c r="N46" s="80">
        <v>1.8893387314439947E-2</v>
      </c>
      <c r="O46" s="80">
        <v>2.754517408550022E-2</v>
      </c>
      <c r="P46" s="80">
        <v>0.20306513409961685</v>
      </c>
      <c r="Q46" s="80">
        <v>0.158</v>
      </c>
      <c r="R46" s="80">
        <v>0.1770279639473076</v>
      </c>
      <c r="S46" s="82">
        <v>0.10050761421319797</v>
      </c>
      <c r="T46" s="81">
        <v>5.9557774607703284E-2</v>
      </c>
      <c r="U46" s="83">
        <v>2.2380467955239063E-2</v>
      </c>
      <c r="V46" s="78">
        <v>4.4234800838574423E-2</v>
      </c>
      <c r="W46" s="80">
        <v>0.17426545086119555</v>
      </c>
      <c r="X46" s="77">
        <v>0.31532846715328466</v>
      </c>
      <c r="Y46" s="80">
        <v>0.23205741626794257</v>
      </c>
      <c r="Z46" s="82">
        <v>0.14099999999999999</v>
      </c>
      <c r="AA46" s="85">
        <v>0.1517423908248787</v>
      </c>
      <c r="AB46" s="80">
        <v>0.12122641509433962</v>
      </c>
      <c r="AC46" s="78">
        <v>0.13699566902211077</v>
      </c>
      <c r="AD46" s="78">
        <v>0.12706270627062707</v>
      </c>
      <c r="AE46" s="80">
        <v>0.23038292529817953</v>
      </c>
      <c r="AF46" s="80">
        <v>0.17531515684549986</v>
      </c>
      <c r="AG46" s="82">
        <v>0.15375737368556039</v>
      </c>
      <c r="AH46" s="85">
        <v>0.15313935681470137</v>
      </c>
      <c r="AI46" s="80">
        <v>-1.5994436717663423E-2</v>
      </c>
      <c r="AJ46" s="78">
        <v>6.4527889172438929E-2</v>
      </c>
      <c r="AK46" s="80">
        <v>0.26628895184135976</v>
      </c>
      <c r="AL46" s="77">
        <v>0.22336065573770492</v>
      </c>
      <c r="AM46" s="80">
        <v>0.2413793103448276</v>
      </c>
      <c r="AN46" s="78">
        <v>0.16194530866219092</v>
      </c>
      <c r="AO46" s="81">
        <v>-1.7993456924754635E-2</v>
      </c>
      <c r="AP46" s="77">
        <v>0.2395093608779858</v>
      </c>
      <c r="AQ46" s="80">
        <v>9.9881796690307334E-2</v>
      </c>
      <c r="AR46" s="80">
        <v>0.24696356275303644</v>
      </c>
      <c r="AS46" s="77">
        <v>0.26992853216052776</v>
      </c>
      <c r="AT46" s="80">
        <v>0.25873731679819617</v>
      </c>
      <c r="AU46" s="82">
        <v>0.18118869013271782</v>
      </c>
      <c r="AV46" s="81">
        <v>-3.3570045190445451E-2</v>
      </c>
      <c r="AW46" s="77">
        <v>0.22718052738336714</v>
      </c>
      <c r="AX46" s="80">
        <v>9.3791281373844126E-2</v>
      </c>
      <c r="AY46" s="80">
        <v>8.4754018509498291E-2</v>
      </c>
      <c r="AZ46" s="80">
        <v>6.7182213629772836E-2</v>
      </c>
      <c r="BA46" s="80">
        <v>7.5934012615235316E-2</v>
      </c>
      <c r="BB46" s="82">
        <v>8.3496503496503491E-2</v>
      </c>
      <c r="BC46" s="81">
        <v>5.6933842239185753E-2</v>
      </c>
      <c r="BD46" s="80">
        <v>0.15066666666666667</v>
      </c>
      <c r="BE46" s="80">
        <v>8.7209302325581398E-2</v>
      </c>
      <c r="BF46" s="80">
        <v>0.12907869481765835</v>
      </c>
      <c r="BG46" s="80">
        <v>0.15343258891645989</v>
      </c>
      <c r="BH46" s="80">
        <v>0.14215904042647712</v>
      </c>
      <c r="BI46" s="78">
        <v>0.11425759895036082</v>
      </c>
      <c r="BJ46" s="81">
        <v>-8.6291913214990135E-2</v>
      </c>
      <c r="BK46" s="77">
        <v>0.19080860965677721</v>
      </c>
      <c r="BL46" s="78">
        <v>4.0832666132906328E-2</v>
      </c>
      <c r="BM46" s="78">
        <v>0.10621761658031088</v>
      </c>
      <c r="BN46" s="80">
        <v>5.5490654205607476E-2</v>
      </c>
      <c r="BO46" s="80">
        <v>7.7864838393731636E-2</v>
      </c>
      <c r="BP46" s="82">
        <v>6.3810391978122147E-2</v>
      </c>
      <c r="BQ46" s="85">
        <v>8.7964666912035333E-2</v>
      </c>
      <c r="BR46" s="80">
        <v>0.11487559555320276</v>
      </c>
      <c r="BS46" s="82">
        <v>9.902280130293159E-2</v>
      </c>
    </row>
    <row r="47" spans="1:71" s="372" customFormat="1" ht="18" customHeight="1" x14ac:dyDescent="0.3">
      <c r="A47" s="592" t="s">
        <v>152</v>
      </c>
      <c r="B47" s="31" t="s">
        <v>90</v>
      </c>
      <c r="C47" s="32"/>
      <c r="D47" s="33"/>
      <c r="E47" s="34"/>
      <c r="F47" s="32"/>
      <c r="G47" s="35">
        <v>-843</v>
      </c>
      <c r="H47" s="35"/>
      <c r="I47" s="35">
        <v>-1284</v>
      </c>
      <c r="J47" s="35"/>
      <c r="K47" s="36"/>
      <c r="L47" s="37"/>
      <c r="M47" s="38"/>
      <c r="N47" s="35">
        <v>-885</v>
      </c>
      <c r="O47" s="35"/>
      <c r="P47" s="35">
        <v>-1413</v>
      </c>
      <c r="Q47" s="35"/>
      <c r="R47" s="35"/>
      <c r="S47" s="86"/>
      <c r="T47" s="40"/>
      <c r="U47" s="41">
        <v>-885</v>
      </c>
      <c r="V47" s="36"/>
      <c r="W47" s="35">
        <v>-1413</v>
      </c>
      <c r="X47" s="42"/>
      <c r="Y47" s="35"/>
      <c r="Z47" s="86"/>
      <c r="AA47" s="43"/>
      <c r="AB47" s="35"/>
      <c r="AC47" s="33"/>
      <c r="AD47" s="33"/>
      <c r="AE47" s="35"/>
      <c r="AF47" s="35"/>
      <c r="AG47" s="86"/>
      <c r="AH47" s="43"/>
      <c r="AI47" s="35"/>
      <c r="AJ47" s="33"/>
      <c r="AK47" s="87"/>
      <c r="AL47" s="42"/>
      <c r="AM47" s="35"/>
      <c r="AN47" s="33"/>
      <c r="AO47" s="40"/>
      <c r="AP47" s="42"/>
      <c r="AQ47" s="87"/>
      <c r="AR47" s="87"/>
      <c r="AS47" s="42"/>
      <c r="AT47" s="35"/>
      <c r="AU47" s="86"/>
      <c r="AV47" s="40"/>
      <c r="AW47" s="42"/>
      <c r="AX47" s="87"/>
      <c r="AY47" s="87"/>
      <c r="AZ47" s="35"/>
      <c r="BA47" s="35"/>
      <c r="BB47" s="86"/>
      <c r="BC47" s="40"/>
      <c r="BD47" s="35"/>
      <c r="BE47" s="87"/>
      <c r="BF47" s="87"/>
      <c r="BG47" s="35"/>
      <c r="BH47" s="87"/>
      <c r="BI47" s="33"/>
      <c r="BJ47" s="40"/>
      <c r="BK47" s="42"/>
      <c r="BL47" s="33"/>
      <c r="BM47" s="33"/>
      <c r="BN47" s="35"/>
      <c r="BO47" s="87"/>
      <c r="BP47" s="86"/>
      <c r="BQ47" s="43"/>
      <c r="BR47" s="35"/>
      <c r="BS47" s="86"/>
    </row>
    <row r="48" spans="1:71" s="372" customFormat="1" ht="18" customHeight="1" x14ac:dyDescent="0.3">
      <c r="A48" s="593"/>
      <c r="B48" s="44" t="s">
        <v>91</v>
      </c>
      <c r="C48" s="45">
        <v>-1449</v>
      </c>
      <c r="D48" s="46">
        <v>-1575</v>
      </c>
      <c r="E48" s="47">
        <v>-1572</v>
      </c>
      <c r="F48" s="45">
        <v>-412</v>
      </c>
      <c r="G48" s="48">
        <v>-431</v>
      </c>
      <c r="H48" s="48">
        <v>-843</v>
      </c>
      <c r="I48" s="48">
        <v>-441</v>
      </c>
      <c r="J48" s="48">
        <v>-476</v>
      </c>
      <c r="K48" s="46">
        <v>-917</v>
      </c>
      <c r="L48" s="47">
        <v>-1760</v>
      </c>
      <c r="M48" s="49">
        <v>-432</v>
      </c>
      <c r="N48" s="48">
        <v>-453</v>
      </c>
      <c r="O48" s="48">
        <v>-885</v>
      </c>
      <c r="P48" s="48">
        <v>-528</v>
      </c>
      <c r="Q48" s="48">
        <v>-497</v>
      </c>
      <c r="R48" s="48">
        <v>-1025</v>
      </c>
      <c r="S48" s="50">
        <v>-1910</v>
      </c>
      <c r="T48" s="49">
        <v>-459</v>
      </c>
      <c r="U48" s="51">
        <v>-518</v>
      </c>
      <c r="V48" s="46">
        <v>-977</v>
      </c>
      <c r="W48" s="48">
        <v>-553.88599999999997</v>
      </c>
      <c r="X48" s="45">
        <v>-532.11400000000003</v>
      </c>
      <c r="Y48" s="48">
        <v>-1086</v>
      </c>
      <c r="Z48" s="50">
        <v>-2063</v>
      </c>
      <c r="AA48" s="52">
        <v>-464</v>
      </c>
      <c r="AB48" s="48">
        <v>-512</v>
      </c>
      <c r="AC48" s="46">
        <v>-976</v>
      </c>
      <c r="AD48" s="46">
        <v>-609</v>
      </c>
      <c r="AE48" s="48">
        <v>-510</v>
      </c>
      <c r="AF48" s="48">
        <v>-1119</v>
      </c>
      <c r="AG48" s="50">
        <v>-2095</v>
      </c>
      <c r="AH48" s="52">
        <v>-457</v>
      </c>
      <c r="AI48" s="48">
        <v>-459</v>
      </c>
      <c r="AJ48" s="46">
        <v>-912.0340000000142</v>
      </c>
      <c r="AK48" s="48">
        <v>-426</v>
      </c>
      <c r="AL48" s="45">
        <v>-474.9659999999858</v>
      </c>
      <c r="AM48" s="48">
        <v>-900.9659999999858</v>
      </c>
      <c r="AN48" s="46">
        <v>-1813</v>
      </c>
      <c r="AO48" s="49">
        <v>-457</v>
      </c>
      <c r="AP48" s="45">
        <v>-549</v>
      </c>
      <c r="AQ48" s="48">
        <v>-1006</v>
      </c>
      <c r="AR48" s="48">
        <v>-657</v>
      </c>
      <c r="AS48" s="45">
        <v>-789</v>
      </c>
      <c r="AT48" s="48">
        <v>-1446</v>
      </c>
      <c r="AU48" s="50">
        <v>-2452</v>
      </c>
      <c r="AV48" s="49">
        <v>-597</v>
      </c>
      <c r="AW48" s="45">
        <v>-617</v>
      </c>
      <c r="AX48" s="48">
        <v>-1213</v>
      </c>
      <c r="AY48" s="48">
        <v>-699</v>
      </c>
      <c r="AZ48" s="48">
        <v>-717</v>
      </c>
      <c r="BA48" s="48">
        <v>-1416</v>
      </c>
      <c r="BB48" s="50">
        <v>-2629</v>
      </c>
      <c r="BC48" s="49">
        <v>-666</v>
      </c>
      <c r="BD48" s="48">
        <v>-583</v>
      </c>
      <c r="BE48" s="48">
        <v>-1249</v>
      </c>
      <c r="BF48" s="48">
        <v>-689</v>
      </c>
      <c r="BG48" s="48">
        <v>-905</v>
      </c>
      <c r="BH48" s="48">
        <v>-1594</v>
      </c>
      <c r="BI48" s="46">
        <v>-2843</v>
      </c>
      <c r="BJ48" s="49">
        <v>-602</v>
      </c>
      <c r="BK48" s="45">
        <v>-658</v>
      </c>
      <c r="BL48" s="46">
        <v>-1260</v>
      </c>
      <c r="BM48" s="46">
        <v>-635</v>
      </c>
      <c r="BN48" s="48">
        <v>-589</v>
      </c>
      <c r="BO48" s="48">
        <v>-1224</v>
      </c>
      <c r="BP48" s="50">
        <v>-2484</v>
      </c>
      <c r="BQ48" s="52">
        <v>-589</v>
      </c>
      <c r="BR48" s="48">
        <v>-638</v>
      </c>
      <c r="BS48" s="50">
        <v>-1227</v>
      </c>
    </row>
    <row r="49" spans="1:71" s="372" customFormat="1" ht="18" customHeight="1" x14ac:dyDescent="0.3">
      <c r="A49" s="593"/>
      <c r="B49" s="62" t="s">
        <v>146</v>
      </c>
      <c r="C49" s="63"/>
      <c r="D49" s="64"/>
      <c r="E49" s="65"/>
      <c r="F49" s="63"/>
      <c r="G49" s="66">
        <v>-881</v>
      </c>
      <c r="H49" s="66"/>
      <c r="I49" s="66">
        <v>-1272</v>
      </c>
      <c r="J49" s="66"/>
      <c r="K49" s="67"/>
      <c r="L49" s="68"/>
      <c r="M49" s="69"/>
      <c r="N49" s="66">
        <v>-1031</v>
      </c>
      <c r="O49" s="66"/>
      <c r="P49" s="66">
        <v>-1460</v>
      </c>
      <c r="Q49" s="66"/>
      <c r="R49" s="66"/>
      <c r="S49" s="70"/>
      <c r="T49" s="71"/>
      <c r="U49" s="72">
        <v>-1031</v>
      </c>
      <c r="V49" s="67"/>
      <c r="W49" s="66">
        <v>-1460</v>
      </c>
      <c r="X49" s="73">
        <v>1460</v>
      </c>
      <c r="Y49" s="66">
        <v>0</v>
      </c>
      <c r="Z49" s="70"/>
      <c r="AA49" s="74"/>
      <c r="AB49" s="66">
        <v>0</v>
      </c>
      <c r="AC49" s="64"/>
      <c r="AD49" s="64"/>
      <c r="AE49" s="66">
        <v>1460</v>
      </c>
      <c r="AF49" s="66">
        <v>0</v>
      </c>
      <c r="AG49" s="70"/>
      <c r="AH49" s="74"/>
      <c r="AI49" s="66"/>
      <c r="AJ49" s="64"/>
      <c r="AK49" s="75"/>
      <c r="AL49" s="73">
        <v>1460</v>
      </c>
      <c r="AM49" s="66">
        <v>0</v>
      </c>
      <c r="AN49" s="64"/>
      <c r="AO49" s="71"/>
      <c r="AP49" s="73"/>
      <c r="AQ49" s="75"/>
      <c r="AR49" s="75"/>
      <c r="AS49" s="73"/>
      <c r="AT49" s="66">
        <v>0</v>
      </c>
      <c r="AU49" s="70"/>
      <c r="AV49" s="71"/>
      <c r="AW49" s="73"/>
      <c r="AX49" s="75"/>
      <c r="AY49" s="75"/>
      <c r="AZ49" s="66">
        <v>1460</v>
      </c>
      <c r="BA49" s="66">
        <v>0</v>
      </c>
      <c r="BB49" s="70"/>
      <c r="BC49" s="71"/>
      <c r="BD49" s="66"/>
      <c r="BE49" s="75"/>
      <c r="BF49" s="75"/>
      <c r="BG49" s="66"/>
      <c r="BH49" s="75"/>
      <c r="BI49" s="64"/>
      <c r="BJ49" s="71"/>
      <c r="BK49" s="73"/>
      <c r="BL49" s="64"/>
      <c r="BM49" s="64"/>
      <c r="BN49" s="66"/>
      <c r="BO49" s="75"/>
      <c r="BP49" s="70"/>
      <c r="BQ49" s="74"/>
      <c r="BR49" s="66"/>
      <c r="BS49" s="70"/>
    </row>
    <row r="50" spans="1:71" s="372" customFormat="1" ht="18" customHeight="1" thickBot="1" x14ac:dyDescent="0.35">
      <c r="A50" s="594"/>
      <c r="B50" s="76" t="s">
        <v>103</v>
      </c>
      <c r="C50" s="89">
        <v>-3181</v>
      </c>
      <c r="D50" s="90">
        <v>-2037</v>
      </c>
      <c r="E50" s="91">
        <v>-2122</v>
      </c>
      <c r="F50" s="89">
        <v>-396</v>
      </c>
      <c r="G50" s="48">
        <v>-485</v>
      </c>
      <c r="H50" s="92">
        <v>-881</v>
      </c>
      <c r="I50" s="92">
        <v>-391</v>
      </c>
      <c r="J50" s="92">
        <v>-942</v>
      </c>
      <c r="K50" s="90">
        <v>-1333</v>
      </c>
      <c r="L50" s="91">
        <v>-2214</v>
      </c>
      <c r="M50" s="93">
        <v>-483</v>
      </c>
      <c r="N50" s="92">
        <v>-548</v>
      </c>
      <c r="O50" s="92">
        <v>-1031</v>
      </c>
      <c r="P50" s="92">
        <v>-429</v>
      </c>
      <c r="Q50" s="92">
        <v>-919</v>
      </c>
      <c r="R50" s="92">
        <v>-1348</v>
      </c>
      <c r="S50" s="94">
        <v>-2379</v>
      </c>
      <c r="T50" s="93">
        <v>-534</v>
      </c>
      <c r="U50" s="95">
        <v>-497</v>
      </c>
      <c r="V50" s="90">
        <v>-1031</v>
      </c>
      <c r="W50" s="92">
        <v>-635.78899999999999</v>
      </c>
      <c r="X50" s="89">
        <v>-916.21100000000001</v>
      </c>
      <c r="Y50" s="92">
        <v>-1552</v>
      </c>
      <c r="Z50" s="94">
        <v>-2583</v>
      </c>
      <c r="AA50" s="96">
        <v>-516</v>
      </c>
      <c r="AB50" s="92">
        <v>-662</v>
      </c>
      <c r="AC50" s="90">
        <v>-1178</v>
      </c>
      <c r="AD50" s="90">
        <v>-658</v>
      </c>
      <c r="AE50" s="92">
        <v>-911</v>
      </c>
      <c r="AF50" s="92">
        <v>-1569</v>
      </c>
      <c r="AG50" s="94">
        <v>-2747</v>
      </c>
      <c r="AH50" s="96">
        <v>-471</v>
      </c>
      <c r="AI50" s="48">
        <v>-460</v>
      </c>
      <c r="AJ50" s="90">
        <v>-931</v>
      </c>
      <c r="AK50" s="92">
        <v>-560</v>
      </c>
      <c r="AL50" s="89">
        <v>-805</v>
      </c>
      <c r="AM50" s="92">
        <v>-1361</v>
      </c>
      <c r="AN50" s="90">
        <v>-2292</v>
      </c>
      <c r="AO50" s="93">
        <v>-405</v>
      </c>
      <c r="AP50" s="45">
        <v>-507</v>
      </c>
      <c r="AQ50" s="92">
        <v>-912</v>
      </c>
      <c r="AR50" s="92">
        <v>-737</v>
      </c>
      <c r="AS50" s="89">
        <v>-937</v>
      </c>
      <c r="AT50" s="92">
        <v>-1674</v>
      </c>
      <c r="AU50" s="94">
        <v>-2586</v>
      </c>
      <c r="AV50" s="93">
        <v>-521</v>
      </c>
      <c r="AW50" s="45">
        <v>-486</v>
      </c>
      <c r="AX50" s="92">
        <v>-1006</v>
      </c>
      <c r="AY50" s="92">
        <v>-689</v>
      </c>
      <c r="AZ50" s="92">
        <v>-649</v>
      </c>
      <c r="BA50" s="92">
        <v>-1338</v>
      </c>
      <c r="BB50" s="94">
        <v>-2344</v>
      </c>
      <c r="BC50" s="93">
        <v>-336</v>
      </c>
      <c r="BD50" s="48">
        <v>-412</v>
      </c>
      <c r="BE50" s="92">
        <v>-748</v>
      </c>
      <c r="BF50" s="92">
        <v>-269</v>
      </c>
      <c r="BG50" s="48">
        <v>-432</v>
      </c>
      <c r="BH50" s="92">
        <v>-702</v>
      </c>
      <c r="BI50" s="90">
        <v>-1450</v>
      </c>
      <c r="BJ50" s="93">
        <v>-254</v>
      </c>
      <c r="BK50" s="45">
        <v>-266</v>
      </c>
      <c r="BL50" s="90">
        <v>-520</v>
      </c>
      <c r="BM50" s="90">
        <v>-299</v>
      </c>
      <c r="BN50" s="48">
        <v>-964</v>
      </c>
      <c r="BO50" s="92">
        <v>-1263</v>
      </c>
      <c r="BP50" s="94">
        <v>-1783</v>
      </c>
      <c r="BQ50" s="96">
        <v>-740</v>
      </c>
      <c r="BR50" s="48">
        <v>-984</v>
      </c>
      <c r="BS50" s="94">
        <v>-1724</v>
      </c>
    </row>
    <row r="51" spans="1:71" ht="18" customHeight="1" x14ac:dyDescent="0.3">
      <c r="A51" s="592" t="s">
        <v>153</v>
      </c>
      <c r="B51" s="31" t="s">
        <v>90</v>
      </c>
      <c r="C51" s="32"/>
      <c r="D51" s="33"/>
      <c r="E51" s="34"/>
      <c r="F51" s="32"/>
      <c r="G51" s="35">
        <v>154756</v>
      </c>
      <c r="H51" s="35"/>
      <c r="I51" s="35">
        <v>236314</v>
      </c>
      <c r="J51" s="35"/>
      <c r="K51" s="36"/>
      <c r="L51" s="37"/>
      <c r="M51" s="38"/>
      <c r="N51" s="35">
        <v>172066</v>
      </c>
      <c r="O51" s="35"/>
      <c r="P51" s="35">
        <v>263327</v>
      </c>
      <c r="Q51" s="35"/>
      <c r="R51" s="35"/>
      <c r="S51" s="86"/>
      <c r="T51" s="40"/>
      <c r="U51" s="41">
        <v>172066</v>
      </c>
      <c r="V51" s="36"/>
      <c r="W51" s="35">
        <v>263327</v>
      </c>
      <c r="X51" s="42"/>
      <c r="Y51" s="35"/>
      <c r="Z51" s="86"/>
      <c r="AA51" s="43"/>
      <c r="AB51" s="35"/>
      <c r="AC51" s="33"/>
      <c r="AD51" s="33"/>
      <c r="AE51" s="35"/>
      <c r="AF51" s="35"/>
      <c r="AG51" s="86"/>
      <c r="AH51" s="43"/>
      <c r="AI51" s="35"/>
      <c r="AJ51" s="33"/>
      <c r="AK51" s="87"/>
      <c r="AL51" s="42"/>
      <c r="AM51" s="35"/>
      <c r="AN51" s="33"/>
      <c r="AO51" s="40"/>
      <c r="AP51" s="42"/>
      <c r="AQ51" s="87"/>
      <c r="AR51" s="87"/>
      <c r="AS51" s="42"/>
      <c r="AT51" s="35"/>
      <c r="AU51" s="86"/>
      <c r="AV51" s="40"/>
      <c r="AW51" s="42"/>
      <c r="AX51" s="87"/>
      <c r="AY51" s="87"/>
      <c r="AZ51" s="35"/>
      <c r="BA51" s="35"/>
      <c r="BB51" s="86"/>
      <c r="BC51" s="40"/>
      <c r="BD51" s="35"/>
      <c r="BE51" s="87"/>
      <c r="BF51" s="87"/>
      <c r="BG51" s="35"/>
      <c r="BH51" s="87"/>
      <c r="BI51" s="33"/>
      <c r="BJ51" s="40"/>
      <c r="BK51" s="42"/>
      <c r="BL51" s="33"/>
      <c r="BM51" s="33"/>
      <c r="BN51" s="35"/>
      <c r="BO51" s="87"/>
      <c r="BP51" s="86"/>
      <c r="BQ51" s="43"/>
      <c r="BR51" s="35"/>
      <c r="BS51" s="86"/>
    </row>
    <row r="52" spans="1:71" ht="18" customHeight="1" x14ac:dyDescent="0.3">
      <c r="A52" s="593"/>
      <c r="B52" s="44" t="s">
        <v>91</v>
      </c>
      <c r="C52" s="45">
        <v>307752</v>
      </c>
      <c r="D52" s="46">
        <v>314702</v>
      </c>
      <c r="E52" s="47">
        <v>342236</v>
      </c>
      <c r="F52" s="45">
        <v>69723</v>
      </c>
      <c r="G52" s="48">
        <v>85033</v>
      </c>
      <c r="H52" s="48">
        <v>154756</v>
      </c>
      <c r="I52" s="48">
        <v>81558</v>
      </c>
      <c r="J52" s="48">
        <v>106165</v>
      </c>
      <c r="K52" s="46">
        <v>187723</v>
      </c>
      <c r="L52" s="47">
        <v>342479</v>
      </c>
      <c r="M52" s="49">
        <v>75803</v>
      </c>
      <c r="N52" s="48">
        <v>96263</v>
      </c>
      <c r="O52" s="48">
        <v>172066</v>
      </c>
      <c r="P52" s="48">
        <v>91261</v>
      </c>
      <c r="Q52" s="48">
        <v>113203</v>
      </c>
      <c r="R52" s="48">
        <v>204464</v>
      </c>
      <c r="S52" s="50">
        <v>376530</v>
      </c>
      <c r="T52" s="49">
        <v>85655</v>
      </c>
      <c r="U52" s="51">
        <v>97199</v>
      </c>
      <c r="V52" s="46">
        <v>182854</v>
      </c>
      <c r="W52" s="48">
        <v>95364.243000000017</v>
      </c>
      <c r="X52" s="45">
        <v>112994.75699999998</v>
      </c>
      <c r="Y52" s="48">
        <v>208359</v>
      </c>
      <c r="Z52" s="50">
        <v>391213</v>
      </c>
      <c r="AA52" s="52">
        <v>80777</v>
      </c>
      <c r="AB52" s="48">
        <v>105702</v>
      </c>
      <c r="AC52" s="46">
        <v>186479</v>
      </c>
      <c r="AD52" s="46">
        <v>92623</v>
      </c>
      <c r="AE52" s="48">
        <v>106341</v>
      </c>
      <c r="AF52" s="48">
        <v>198964</v>
      </c>
      <c r="AG52" s="50">
        <v>385443</v>
      </c>
      <c r="AH52" s="52">
        <v>80176</v>
      </c>
      <c r="AI52" s="48">
        <v>98589.087999999989</v>
      </c>
      <c r="AJ52" s="46">
        <v>178765.96599999999</v>
      </c>
      <c r="AK52" s="48">
        <v>97287</v>
      </c>
      <c r="AL52" s="45">
        <v>117446.03399999999</v>
      </c>
      <c r="AM52" s="48">
        <v>214733.03400000001</v>
      </c>
      <c r="AN52" s="46">
        <v>393499</v>
      </c>
      <c r="AO52" s="49">
        <v>94298</v>
      </c>
      <c r="AP52" s="45">
        <v>107769</v>
      </c>
      <c r="AQ52" s="48">
        <v>202067</v>
      </c>
      <c r="AR52" s="48">
        <v>103791</v>
      </c>
      <c r="AS52" s="45">
        <v>122317</v>
      </c>
      <c r="AT52" s="48">
        <v>226107</v>
      </c>
      <c r="AU52" s="50">
        <v>428175</v>
      </c>
      <c r="AV52" s="49">
        <v>98639</v>
      </c>
      <c r="AW52" s="45">
        <v>123254</v>
      </c>
      <c r="AX52" s="48">
        <v>221893</v>
      </c>
      <c r="AY52" s="48">
        <v>117579</v>
      </c>
      <c r="AZ52" s="48">
        <v>142768</v>
      </c>
      <c r="BA52" s="48">
        <v>260347</v>
      </c>
      <c r="BB52" s="50">
        <v>482240</v>
      </c>
      <c r="BC52" s="49">
        <v>109200</v>
      </c>
      <c r="BD52" s="48">
        <v>130314</v>
      </c>
      <c r="BE52" s="48">
        <v>239514</v>
      </c>
      <c r="BF52" s="48">
        <v>126109</v>
      </c>
      <c r="BG52" s="48">
        <v>146272</v>
      </c>
      <c r="BH52" s="48">
        <v>272381</v>
      </c>
      <c r="BI52" s="46">
        <v>511895</v>
      </c>
      <c r="BJ52" s="49">
        <v>116939</v>
      </c>
      <c r="BK52" s="45">
        <v>134309</v>
      </c>
      <c r="BL52" s="46">
        <v>251248</v>
      </c>
      <c r="BM52" s="46">
        <v>133049</v>
      </c>
      <c r="BN52" s="48">
        <v>154750</v>
      </c>
      <c r="BO52" s="48">
        <v>287799</v>
      </c>
      <c r="BP52" s="50">
        <v>539047</v>
      </c>
      <c r="BQ52" s="52">
        <v>118370</v>
      </c>
      <c r="BR52" s="48">
        <v>137972</v>
      </c>
      <c r="BS52" s="50">
        <v>256342</v>
      </c>
    </row>
    <row r="53" spans="1:71" s="372" customFormat="1" ht="18" customHeight="1" x14ac:dyDescent="0.3">
      <c r="A53" s="593"/>
      <c r="B53" s="62" t="s">
        <v>146</v>
      </c>
      <c r="C53" s="63"/>
      <c r="D53" s="64"/>
      <c r="E53" s="65"/>
      <c r="F53" s="63"/>
      <c r="G53" s="66">
        <v>15246</v>
      </c>
      <c r="H53" s="66"/>
      <c r="I53" s="66">
        <v>21945</v>
      </c>
      <c r="J53" s="66"/>
      <c r="K53" s="67"/>
      <c r="L53" s="68"/>
      <c r="M53" s="69"/>
      <c r="N53" s="66">
        <v>15748</v>
      </c>
      <c r="O53" s="66"/>
      <c r="P53" s="66">
        <v>25437</v>
      </c>
      <c r="Q53" s="66"/>
      <c r="R53" s="66"/>
      <c r="S53" s="70"/>
      <c r="T53" s="71"/>
      <c r="U53" s="72">
        <v>14356</v>
      </c>
      <c r="V53" s="67"/>
      <c r="W53" s="66">
        <v>25437</v>
      </c>
      <c r="X53" s="73">
        <v>-25437</v>
      </c>
      <c r="Y53" s="66">
        <v>0</v>
      </c>
      <c r="Z53" s="70"/>
      <c r="AA53" s="74"/>
      <c r="AB53" s="66">
        <v>0</v>
      </c>
      <c r="AC53" s="64"/>
      <c r="AD53" s="64"/>
      <c r="AE53" s="66">
        <v>-25437</v>
      </c>
      <c r="AF53" s="66">
        <v>0</v>
      </c>
      <c r="AG53" s="70"/>
      <c r="AH53" s="74"/>
      <c r="AI53" s="66"/>
      <c r="AJ53" s="64"/>
      <c r="AK53" s="66"/>
      <c r="AL53" s="73">
        <v>-25437</v>
      </c>
      <c r="AM53" s="66">
        <v>0</v>
      </c>
      <c r="AN53" s="64"/>
      <c r="AO53" s="71"/>
      <c r="AP53" s="73"/>
      <c r="AQ53" s="75"/>
      <c r="AR53" s="66"/>
      <c r="AS53" s="73"/>
      <c r="AT53" s="66">
        <v>0</v>
      </c>
      <c r="AU53" s="70"/>
      <c r="AV53" s="71"/>
      <c r="AW53" s="73"/>
      <c r="AX53" s="75"/>
      <c r="AY53" s="66"/>
      <c r="AZ53" s="66">
        <v>-25437</v>
      </c>
      <c r="BA53" s="66">
        <v>0</v>
      </c>
      <c r="BB53" s="70"/>
      <c r="BC53" s="71"/>
      <c r="BD53" s="66"/>
      <c r="BE53" s="75"/>
      <c r="BF53" s="75"/>
      <c r="BG53" s="66"/>
      <c r="BH53" s="75"/>
      <c r="BI53" s="64"/>
      <c r="BJ53" s="71"/>
      <c r="BK53" s="73"/>
      <c r="BL53" s="64"/>
      <c r="BM53" s="64"/>
      <c r="BN53" s="66"/>
      <c r="BO53" s="75"/>
      <c r="BP53" s="70"/>
      <c r="BQ53" s="74"/>
      <c r="BR53" s="66"/>
      <c r="BS53" s="70"/>
    </row>
    <row r="54" spans="1:71" s="372" customFormat="1" ht="18" customHeight="1" x14ac:dyDescent="0.3">
      <c r="A54" s="593"/>
      <c r="B54" s="44" t="s">
        <v>103</v>
      </c>
      <c r="C54" s="45">
        <v>24018</v>
      </c>
      <c r="D54" s="46">
        <v>27189</v>
      </c>
      <c r="E54" s="47">
        <v>35701</v>
      </c>
      <c r="F54" s="45">
        <v>4508</v>
      </c>
      <c r="G54" s="48">
        <v>10738</v>
      </c>
      <c r="H54" s="48">
        <v>15246</v>
      </c>
      <c r="I54" s="48">
        <v>6699</v>
      </c>
      <c r="J54" s="48">
        <v>15144</v>
      </c>
      <c r="K54" s="46">
        <v>21843</v>
      </c>
      <c r="L54" s="47">
        <v>37089</v>
      </c>
      <c r="M54" s="49">
        <v>3884</v>
      </c>
      <c r="N54" s="48">
        <v>11864</v>
      </c>
      <c r="O54" s="48">
        <v>15748</v>
      </c>
      <c r="P54" s="48">
        <v>9689</v>
      </c>
      <c r="Q54" s="48">
        <v>17385</v>
      </c>
      <c r="R54" s="48">
        <v>27074</v>
      </c>
      <c r="S54" s="50">
        <v>42822</v>
      </c>
      <c r="T54" s="49">
        <v>5739</v>
      </c>
      <c r="U54" s="51">
        <v>11699</v>
      </c>
      <c r="V54" s="46">
        <v>17438</v>
      </c>
      <c r="W54" s="48">
        <v>10130.124</v>
      </c>
      <c r="X54" s="45">
        <v>16911.876</v>
      </c>
      <c r="Y54" s="48">
        <v>27042</v>
      </c>
      <c r="Z54" s="50">
        <v>44480</v>
      </c>
      <c r="AA54" s="52">
        <v>4464</v>
      </c>
      <c r="AB54" s="48">
        <v>13405</v>
      </c>
      <c r="AC54" s="46">
        <v>17869</v>
      </c>
      <c r="AD54" s="46">
        <v>10088</v>
      </c>
      <c r="AE54" s="48">
        <v>13888</v>
      </c>
      <c r="AF54" s="48">
        <v>23976</v>
      </c>
      <c r="AG54" s="50">
        <v>41845</v>
      </c>
      <c r="AH54" s="52">
        <v>6085</v>
      </c>
      <c r="AI54" s="48">
        <v>13553.927</v>
      </c>
      <c r="AJ54" s="46">
        <v>19638.927</v>
      </c>
      <c r="AK54" s="48">
        <v>13079</v>
      </c>
      <c r="AL54" s="45">
        <v>17024.073</v>
      </c>
      <c r="AM54" s="48">
        <v>30103.073</v>
      </c>
      <c r="AN54" s="46">
        <v>49742</v>
      </c>
      <c r="AO54" s="49">
        <v>12418</v>
      </c>
      <c r="AP54" s="45">
        <v>16418</v>
      </c>
      <c r="AQ54" s="48">
        <v>28836</v>
      </c>
      <c r="AR54" s="48">
        <v>16620</v>
      </c>
      <c r="AS54" s="45">
        <v>18350</v>
      </c>
      <c r="AT54" s="48">
        <v>34970</v>
      </c>
      <c r="AU54" s="50">
        <v>63806</v>
      </c>
      <c r="AV54" s="49">
        <v>9449</v>
      </c>
      <c r="AW54" s="45">
        <v>19463</v>
      </c>
      <c r="AX54" s="48">
        <v>28912</v>
      </c>
      <c r="AY54" s="48">
        <v>16868</v>
      </c>
      <c r="AZ54" s="48">
        <v>22439</v>
      </c>
      <c r="BA54" s="48">
        <v>39307</v>
      </c>
      <c r="BB54" s="50">
        <v>68219</v>
      </c>
      <c r="BC54" s="49">
        <v>13249</v>
      </c>
      <c r="BD54" s="48">
        <v>19256</v>
      </c>
      <c r="BE54" s="48">
        <v>32505</v>
      </c>
      <c r="BF54" s="48">
        <v>18242</v>
      </c>
      <c r="BG54" s="48">
        <v>22006</v>
      </c>
      <c r="BH54" s="48">
        <v>40249</v>
      </c>
      <c r="BI54" s="46">
        <v>72754</v>
      </c>
      <c r="BJ54" s="49">
        <v>10962</v>
      </c>
      <c r="BK54" s="45">
        <v>19259</v>
      </c>
      <c r="BL54" s="46">
        <v>30221</v>
      </c>
      <c r="BM54" s="46">
        <v>16824</v>
      </c>
      <c r="BN54" s="48">
        <v>24676</v>
      </c>
      <c r="BO54" s="48">
        <v>41500</v>
      </c>
      <c r="BP54" s="50">
        <v>71721</v>
      </c>
      <c r="BQ54" s="52">
        <v>12184</v>
      </c>
      <c r="BR54" s="48">
        <v>19396</v>
      </c>
      <c r="BS54" s="50">
        <v>31580</v>
      </c>
    </row>
    <row r="55" spans="1:71" s="372" customFormat="1" ht="18" customHeight="1" x14ac:dyDescent="0.3">
      <c r="A55" s="593"/>
      <c r="B55" s="62" t="s">
        <v>147</v>
      </c>
      <c r="C55" s="53"/>
      <c r="D55" s="54"/>
      <c r="E55" s="55"/>
      <c r="F55" s="53"/>
      <c r="G55" s="56"/>
      <c r="H55" s="56"/>
      <c r="I55" s="56"/>
      <c r="J55" s="56"/>
      <c r="K55" s="54"/>
      <c r="L55" s="55"/>
      <c r="M55" s="57"/>
      <c r="N55" s="56"/>
      <c r="O55" s="56"/>
      <c r="P55" s="56"/>
      <c r="Q55" s="56"/>
      <c r="R55" s="56"/>
      <c r="S55" s="58"/>
      <c r="T55" s="57"/>
      <c r="U55" s="59"/>
      <c r="V55" s="54"/>
      <c r="W55" s="56"/>
      <c r="X55" s="53"/>
      <c r="Y55" s="56"/>
      <c r="Z55" s="58"/>
      <c r="AA55" s="60"/>
      <c r="AB55" s="56"/>
      <c r="AC55" s="54"/>
      <c r="AD55" s="54"/>
      <c r="AE55" s="56"/>
      <c r="AF55" s="56"/>
      <c r="AG55" s="58"/>
      <c r="AH55" s="60"/>
      <c r="AI55" s="56"/>
      <c r="AJ55" s="54"/>
      <c r="AK55" s="56"/>
      <c r="AL55" s="53"/>
      <c r="AM55" s="56"/>
      <c r="AN55" s="54"/>
      <c r="AO55" s="57"/>
      <c r="AP55" s="53"/>
      <c r="AQ55" s="56"/>
      <c r="AR55" s="56"/>
      <c r="AS55" s="53"/>
      <c r="AT55" s="56"/>
      <c r="AU55" s="58"/>
      <c r="AV55" s="57"/>
      <c r="AW55" s="53"/>
      <c r="AX55" s="56"/>
      <c r="AY55" s="56"/>
      <c r="AZ55" s="56"/>
      <c r="BA55" s="56"/>
      <c r="BB55" s="58"/>
      <c r="BC55" s="57"/>
      <c r="BD55" s="56"/>
      <c r="BE55" s="56"/>
      <c r="BF55" s="56"/>
      <c r="BG55" s="56"/>
      <c r="BH55" s="56"/>
      <c r="BI55" s="54"/>
      <c r="BJ55" s="57"/>
      <c r="BK55" s="53"/>
      <c r="BL55" s="54"/>
      <c r="BM55" s="54"/>
      <c r="BN55" s="56"/>
      <c r="BO55" s="56"/>
      <c r="BP55" s="58"/>
      <c r="BQ55" s="60"/>
      <c r="BR55" s="56"/>
      <c r="BS55" s="58"/>
    </row>
    <row r="56" spans="1:71" s="372" customFormat="1" ht="18" customHeight="1" thickBot="1" x14ac:dyDescent="0.35">
      <c r="A56" s="594"/>
      <c r="B56" s="76" t="s">
        <v>105</v>
      </c>
      <c r="C56" s="77">
        <v>7.804335958823988E-2</v>
      </c>
      <c r="D56" s="78">
        <v>8.6396019091076637E-2</v>
      </c>
      <c r="E56" s="79">
        <v>0.10431690412463913</v>
      </c>
      <c r="F56" s="77">
        <v>6.4655852444673922E-2</v>
      </c>
      <c r="G56" s="80">
        <v>0.12628038526219232</v>
      </c>
      <c r="H56" s="80">
        <v>9.8516374163198847E-2</v>
      </c>
      <c r="I56" s="80">
        <v>8.2137865077613476E-2</v>
      </c>
      <c r="J56" s="80">
        <v>0.14264588141101117</v>
      </c>
      <c r="K56" s="78">
        <v>0.11635761201344534</v>
      </c>
      <c r="L56" s="79">
        <v>0.10829569112266738</v>
      </c>
      <c r="M56" s="81">
        <v>5.1238077648641876E-2</v>
      </c>
      <c r="N56" s="80">
        <v>0.1232456914910194</v>
      </c>
      <c r="O56" s="80">
        <v>9.1523020236420907E-2</v>
      </c>
      <c r="P56" s="80">
        <v>0.10616802358071904</v>
      </c>
      <c r="Q56" s="80">
        <v>0.15357366854235313</v>
      </c>
      <c r="R56" s="80">
        <v>2.2204969565188526E-2</v>
      </c>
      <c r="S56" s="82">
        <v>0.11372798980160943</v>
      </c>
      <c r="T56" s="81">
        <v>6.7001342595295083E-2</v>
      </c>
      <c r="U56" s="83">
        <v>0.120361320589718</v>
      </c>
      <c r="V56" s="78">
        <v>9.5365701597996219E-2</v>
      </c>
      <c r="W56" s="80">
        <v>0.10622560072122628</v>
      </c>
      <c r="X56" s="77">
        <v>0.14966956387188834</v>
      </c>
      <c r="Y56" s="80">
        <v>0.12978561041279715</v>
      </c>
      <c r="Z56" s="82">
        <v>0.11369765319659622</v>
      </c>
      <c r="AA56" s="85">
        <v>5.526325562969657E-2</v>
      </c>
      <c r="AB56" s="80">
        <v>0.1268187924542582</v>
      </c>
      <c r="AC56" s="78">
        <v>9.5823122174614833E-2</v>
      </c>
      <c r="AD56" s="78">
        <v>0.10891463243470845</v>
      </c>
      <c r="AE56" s="80">
        <v>0.1305987342605392</v>
      </c>
      <c r="AF56" s="80">
        <v>0.12050421181721316</v>
      </c>
      <c r="AG56" s="82">
        <v>0.10856339329031789</v>
      </c>
      <c r="AH56" s="85">
        <v>7.58955298343644E-2</v>
      </c>
      <c r="AI56" s="80">
        <v>0.13747897738946527</v>
      </c>
      <c r="AJ56" s="78">
        <v>0.10985831050189945</v>
      </c>
      <c r="AK56" s="80">
        <v>0.13443728350139278</v>
      </c>
      <c r="AL56" s="77">
        <v>0.14495230209306176</v>
      </c>
      <c r="AM56" s="80">
        <v>0.14018836524239675</v>
      </c>
      <c r="AN56" s="78">
        <v>0.12640946990970753</v>
      </c>
      <c r="AO56" s="81">
        <v>0.13168890114318438</v>
      </c>
      <c r="AP56" s="77">
        <v>0.15234436619064851</v>
      </c>
      <c r="AQ56" s="80">
        <v>0.14270514235377374</v>
      </c>
      <c r="AR56" s="80">
        <v>0.16013091904928647</v>
      </c>
      <c r="AS56" s="77">
        <v>0.15001980719309121</v>
      </c>
      <c r="AT56" s="80">
        <v>0.15466113546199656</v>
      </c>
      <c r="AU56" s="82">
        <v>0.14901845901876654</v>
      </c>
      <c r="AV56" s="81">
        <v>9.5793752978030999E-2</v>
      </c>
      <c r="AW56" s="77">
        <v>0.15790968244438314</v>
      </c>
      <c r="AX56" s="80">
        <v>0.13029703505743759</v>
      </c>
      <c r="AY56" s="80">
        <v>0.14346099218397843</v>
      </c>
      <c r="AZ56" s="80">
        <v>0.1571710747506444</v>
      </c>
      <c r="BA56" s="80">
        <v>0.15097926997430353</v>
      </c>
      <c r="BB56" s="82">
        <v>0.14146275713337758</v>
      </c>
      <c r="BC56" s="81">
        <v>0.12132783882783883</v>
      </c>
      <c r="BD56" s="80">
        <v>0.14776616480193994</v>
      </c>
      <c r="BE56" s="80">
        <v>0.13571231744282172</v>
      </c>
      <c r="BF56" s="80">
        <v>0.14465264176228501</v>
      </c>
      <c r="BG56" s="80">
        <v>0.15044574491358564</v>
      </c>
      <c r="BH56" s="80">
        <v>0.14776728185886681</v>
      </c>
      <c r="BI56" s="78">
        <v>0.14212680334834293</v>
      </c>
      <c r="BJ56" s="81">
        <v>9.3733431390993521E-2</v>
      </c>
      <c r="BK56" s="77">
        <v>0.14339322011183167</v>
      </c>
      <c r="BL56" s="78">
        <v>0.12028354454562823</v>
      </c>
      <c r="BM56" s="78">
        <v>0.12644965388691384</v>
      </c>
      <c r="BN56" s="80">
        <v>0.15945718901453959</v>
      </c>
      <c r="BO56" s="80">
        <v>0.14419786031223181</v>
      </c>
      <c r="BP56" s="82">
        <v>0.13305147788597282</v>
      </c>
      <c r="BQ56" s="85">
        <v>0.10293148601841683</v>
      </c>
      <c r="BR56" s="80">
        <v>0.14057924796335489</v>
      </c>
      <c r="BS56" s="82">
        <v>0.12319479445428373</v>
      </c>
    </row>
    <row r="57" spans="1:71" x14ac:dyDescent="0.3">
      <c r="C57" s="98"/>
      <c r="D57" s="99"/>
      <c r="E57" s="99"/>
      <c r="F57" s="99"/>
      <c r="G57" s="99"/>
      <c r="H57" s="99"/>
      <c r="I57" s="99"/>
      <c r="J57" s="99"/>
      <c r="K57" s="99"/>
      <c r="L57" s="99"/>
      <c r="M57" s="99"/>
      <c r="N57" s="99"/>
      <c r="O57" s="99"/>
      <c r="P57" s="99"/>
      <c r="Q57" s="99"/>
      <c r="R57" s="99"/>
      <c r="S57" s="99"/>
      <c r="T57" s="99"/>
      <c r="U57" s="99"/>
      <c r="V57" s="99"/>
      <c r="W57" s="100"/>
      <c r="X57" s="99"/>
      <c r="Y57" s="99"/>
      <c r="Z57" s="99"/>
      <c r="AB57" s="99"/>
      <c r="AC57" s="99"/>
      <c r="AE57" s="99"/>
      <c r="AF57" s="99"/>
      <c r="AG57" s="99"/>
      <c r="AI57" s="99"/>
      <c r="AJ57" s="99"/>
      <c r="AL57" s="99"/>
      <c r="AM57" s="99"/>
      <c r="AN57" s="100"/>
      <c r="AP57" s="99"/>
      <c r="AQ57" s="100"/>
      <c r="AS57" s="99"/>
      <c r="AT57" s="99"/>
      <c r="AU57" s="99"/>
      <c r="AW57" s="99"/>
      <c r="AX57" s="100"/>
      <c r="AZ57" s="99"/>
      <c r="BA57" s="99"/>
      <c r="BB57" s="99"/>
      <c r="BD57" s="99"/>
      <c r="BE57" s="100"/>
      <c r="BF57" s="100"/>
      <c r="BG57" s="99"/>
      <c r="BH57" s="100"/>
      <c r="BI57" s="100"/>
      <c r="BM57" s="100"/>
      <c r="BN57" s="99"/>
      <c r="BO57" s="100"/>
      <c r="BP57" s="100"/>
    </row>
    <row r="58" spans="1:71" x14ac:dyDescent="0.3">
      <c r="C58" s="98"/>
      <c r="D58" s="99"/>
      <c r="E58" s="99"/>
      <c r="F58" s="99"/>
      <c r="G58" s="99"/>
      <c r="H58" s="99"/>
      <c r="I58" s="99"/>
      <c r="J58" s="99"/>
      <c r="K58" s="99"/>
      <c r="L58" s="99"/>
      <c r="M58" s="99"/>
      <c r="N58" s="99"/>
      <c r="O58" s="99"/>
      <c r="P58" s="99"/>
      <c r="Q58" s="99"/>
      <c r="R58" s="99"/>
      <c r="S58" s="99"/>
      <c r="T58" s="99"/>
      <c r="U58" s="99"/>
      <c r="V58" s="99"/>
      <c r="W58" s="99"/>
      <c r="X58" s="99"/>
      <c r="Y58" s="99"/>
      <c r="Z58" s="99"/>
      <c r="AB58" s="99"/>
      <c r="AC58" s="99"/>
      <c r="AE58" s="99"/>
      <c r="AF58" s="99"/>
      <c r="AG58" s="99"/>
      <c r="AI58" s="99"/>
      <c r="AJ58" s="99"/>
      <c r="AL58" s="99"/>
      <c r="AM58" s="99"/>
      <c r="AN58" s="99"/>
      <c r="AP58" s="99"/>
      <c r="AQ58" s="99"/>
      <c r="AS58" s="99"/>
      <c r="AT58" s="99"/>
      <c r="AU58" s="99"/>
      <c r="AW58" s="99"/>
      <c r="AX58" s="99"/>
      <c r="AZ58" s="99"/>
      <c r="BA58" s="99"/>
      <c r="BB58" s="99"/>
      <c r="BD58" s="99"/>
      <c r="BE58" s="99"/>
      <c r="BF58" s="99"/>
      <c r="BG58" s="99"/>
      <c r="BH58" s="99"/>
      <c r="BI58" s="99"/>
      <c r="BM58" s="99"/>
      <c r="BN58" s="99"/>
      <c r="BO58" s="99"/>
      <c r="BP58" s="99"/>
    </row>
    <row r="59" spans="1:71" ht="20.25" thickBot="1" x14ac:dyDescent="0.35">
      <c r="A59" s="1" t="s">
        <v>122</v>
      </c>
      <c r="AN59" s="101"/>
      <c r="AQ59" s="101"/>
      <c r="AX59" s="101"/>
    </row>
    <row r="60" spans="1:71" ht="18.75" customHeight="1" x14ac:dyDescent="0.3">
      <c r="A60" s="312"/>
      <c r="B60" s="595"/>
      <c r="C60" s="102" t="s">
        <v>123</v>
      </c>
      <c r="D60" s="2" t="s">
        <v>123</v>
      </c>
      <c r="E60" s="3" t="s">
        <v>124</v>
      </c>
      <c r="F60" s="4"/>
      <c r="G60" s="4"/>
      <c r="H60" s="4"/>
      <c r="I60" s="4"/>
      <c r="J60" s="5"/>
      <c r="K60" s="102"/>
      <c r="L60" s="2" t="s">
        <v>125</v>
      </c>
      <c r="M60" s="562" t="s">
        <v>126</v>
      </c>
      <c r="N60" s="563"/>
      <c r="O60" s="563"/>
      <c r="P60" s="563"/>
      <c r="Q60" s="563"/>
      <c r="R60" s="563"/>
      <c r="S60" s="564"/>
      <c r="T60" s="562" t="s">
        <v>127</v>
      </c>
      <c r="U60" s="563"/>
      <c r="V60" s="563"/>
      <c r="W60" s="563"/>
      <c r="X60" s="563"/>
      <c r="Y60" s="563"/>
      <c r="Z60" s="564"/>
      <c r="AA60" s="586" t="s">
        <v>154</v>
      </c>
      <c r="AB60" s="587"/>
      <c r="AC60" s="587"/>
      <c r="AD60" s="587"/>
      <c r="AE60" s="587"/>
      <c r="AF60" s="587"/>
      <c r="AG60" s="588"/>
      <c r="AH60" s="586" t="s">
        <v>155</v>
      </c>
      <c r="AI60" s="587"/>
      <c r="AJ60" s="587"/>
      <c r="AK60" s="587"/>
      <c r="AL60" s="587"/>
      <c r="AM60" s="587"/>
      <c r="AN60" s="587"/>
      <c r="AO60" s="586" t="s">
        <v>156</v>
      </c>
      <c r="AP60" s="587"/>
      <c r="AQ60" s="587"/>
      <c r="AR60" s="587"/>
      <c r="AS60" s="587"/>
      <c r="AT60" s="587"/>
      <c r="AU60" s="588"/>
      <c r="AV60" s="301" t="s">
        <v>131</v>
      </c>
      <c r="AW60" s="302"/>
      <c r="AX60" s="302"/>
      <c r="AY60" s="302"/>
      <c r="AZ60" s="302"/>
      <c r="BA60" s="302"/>
      <c r="BB60" s="303"/>
      <c r="BC60" s="301" t="s">
        <v>157</v>
      </c>
      <c r="BD60" s="307"/>
      <c r="BE60" s="307"/>
      <c r="BF60" s="307"/>
      <c r="BG60" s="307"/>
      <c r="BH60" s="307"/>
      <c r="BI60" s="487"/>
      <c r="BJ60" s="597" t="s">
        <v>133</v>
      </c>
      <c r="BK60" s="598"/>
      <c r="BL60" s="598"/>
      <c r="BM60" s="598"/>
      <c r="BN60" s="598"/>
      <c r="BO60" s="598"/>
      <c r="BP60" s="599"/>
      <c r="BQ60" s="574" t="s">
        <v>810</v>
      </c>
      <c r="BR60" s="575"/>
      <c r="BS60" s="576"/>
    </row>
    <row r="61" spans="1:71" s="410" customFormat="1" ht="20.25" thickBot="1" x14ac:dyDescent="0.35">
      <c r="A61" s="103"/>
      <c r="B61" s="596"/>
      <c r="C61" s="26" t="s">
        <v>71</v>
      </c>
      <c r="D61" s="22" t="s">
        <v>71</v>
      </c>
      <c r="E61" s="104" t="s">
        <v>71</v>
      </c>
      <c r="F61" s="105"/>
      <c r="G61" s="105"/>
      <c r="H61" s="105"/>
      <c r="I61" s="105"/>
      <c r="J61" s="106"/>
      <c r="K61" s="26"/>
      <c r="L61" s="22" t="s">
        <v>71</v>
      </c>
      <c r="M61" s="107" t="s">
        <v>72</v>
      </c>
      <c r="N61" s="105" t="s">
        <v>73</v>
      </c>
      <c r="O61" s="105"/>
      <c r="P61" s="105" t="s">
        <v>75</v>
      </c>
      <c r="Q61" s="105" t="s">
        <v>76</v>
      </c>
      <c r="R61" s="106" t="s">
        <v>77</v>
      </c>
      <c r="S61" s="108" t="s">
        <v>78</v>
      </c>
      <c r="T61" s="109" t="s">
        <v>82</v>
      </c>
      <c r="U61" s="7" t="s">
        <v>73</v>
      </c>
      <c r="V61" s="7" t="s">
        <v>74</v>
      </c>
      <c r="W61" s="105" t="s">
        <v>75</v>
      </c>
      <c r="X61" s="104" t="s">
        <v>76</v>
      </c>
      <c r="Y61" s="106" t="s">
        <v>77</v>
      </c>
      <c r="Z61" s="108" t="s">
        <v>78</v>
      </c>
      <c r="AA61" s="109" t="s">
        <v>82</v>
      </c>
      <c r="AB61" s="7" t="s">
        <v>73</v>
      </c>
      <c r="AC61" s="8" t="s">
        <v>74</v>
      </c>
      <c r="AD61" s="7" t="s">
        <v>75</v>
      </c>
      <c r="AE61" s="104" t="s">
        <v>76</v>
      </c>
      <c r="AF61" s="106" t="s">
        <v>77</v>
      </c>
      <c r="AG61" s="108" t="s">
        <v>78</v>
      </c>
      <c r="AH61" s="109" t="s">
        <v>82</v>
      </c>
      <c r="AI61" s="7" t="s">
        <v>73</v>
      </c>
      <c r="AJ61" s="8" t="s">
        <v>74</v>
      </c>
      <c r="AK61" s="7" t="s">
        <v>75</v>
      </c>
      <c r="AL61" s="23" t="s">
        <v>76</v>
      </c>
      <c r="AM61" s="8" t="s">
        <v>77</v>
      </c>
      <c r="AN61" s="8" t="s">
        <v>78</v>
      </c>
      <c r="AO61" s="6" t="s">
        <v>82</v>
      </c>
      <c r="AP61" s="23" t="s">
        <v>88</v>
      </c>
      <c r="AQ61" s="7" t="s">
        <v>74</v>
      </c>
      <c r="AR61" s="7" t="s">
        <v>75</v>
      </c>
      <c r="AS61" s="23" t="s">
        <v>76</v>
      </c>
      <c r="AT61" s="8" t="s">
        <v>77</v>
      </c>
      <c r="AU61" s="10" t="s">
        <v>78</v>
      </c>
      <c r="AV61" s="6" t="s">
        <v>87</v>
      </c>
      <c r="AW61" s="23" t="s">
        <v>88</v>
      </c>
      <c r="AX61" s="7" t="s">
        <v>89</v>
      </c>
      <c r="AY61" s="7" t="s">
        <v>86</v>
      </c>
      <c r="AZ61" s="23" t="s">
        <v>76</v>
      </c>
      <c r="BA61" s="8" t="s">
        <v>77</v>
      </c>
      <c r="BB61" s="10" t="s">
        <v>78</v>
      </c>
      <c r="BC61" s="6" t="s">
        <v>87</v>
      </c>
      <c r="BD61" s="7" t="s">
        <v>88</v>
      </c>
      <c r="BE61" s="7" t="s">
        <v>89</v>
      </c>
      <c r="BF61" s="7" t="s">
        <v>86</v>
      </c>
      <c r="BG61" s="7" t="s">
        <v>84</v>
      </c>
      <c r="BH61" s="7" t="s">
        <v>85</v>
      </c>
      <c r="BI61" s="10" t="s">
        <v>71</v>
      </c>
      <c r="BJ61" s="12" t="s">
        <v>87</v>
      </c>
      <c r="BK61" s="11" t="s">
        <v>88</v>
      </c>
      <c r="BL61" s="13" t="s">
        <v>89</v>
      </c>
      <c r="BM61" s="13" t="s">
        <v>86</v>
      </c>
      <c r="BN61" s="11" t="s">
        <v>84</v>
      </c>
      <c r="BO61" s="7" t="s">
        <v>85</v>
      </c>
      <c r="BP61" s="10" t="s">
        <v>71</v>
      </c>
      <c r="BQ61" s="24" t="s">
        <v>87</v>
      </c>
      <c r="BR61" s="11" t="s">
        <v>88</v>
      </c>
      <c r="BS61" s="15" t="s">
        <v>89</v>
      </c>
    </row>
    <row r="62" spans="1:71" ht="18" customHeight="1" x14ac:dyDescent="0.3">
      <c r="A62" s="589" t="s">
        <v>158</v>
      </c>
      <c r="B62" s="31" t="s">
        <v>90</v>
      </c>
      <c r="C62" s="110"/>
      <c r="D62" s="34"/>
      <c r="E62" s="32"/>
      <c r="F62" s="87"/>
      <c r="G62" s="87"/>
      <c r="H62" s="87"/>
      <c r="I62" s="87"/>
      <c r="J62" s="33"/>
      <c r="K62" s="110"/>
      <c r="L62" s="34"/>
      <c r="M62" s="32"/>
      <c r="N62" s="87"/>
      <c r="O62" s="87"/>
      <c r="P62" s="87"/>
      <c r="Q62" s="87"/>
      <c r="R62" s="33"/>
      <c r="S62" s="33"/>
      <c r="T62" s="43"/>
      <c r="U62" s="87"/>
      <c r="V62" s="87"/>
      <c r="W62" s="87"/>
      <c r="X62" s="32"/>
      <c r="Y62" s="33"/>
      <c r="Z62" s="86"/>
      <c r="AA62" s="43"/>
      <c r="AB62" s="87"/>
      <c r="AC62" s="33"/>
      <c r="AD62" s="87"/>
      <c r="AE62" s="32"/>
      <c r="AF62" s="33"/>
      <c r="AG62" s="86"/>
      <c r="AH62" s="43"/>
      <c r="AI62" s="87"/>
      <c r="AJ62" s="33"/>
      <c r="AK62" s="87"/>
      <c r="AL62" s="32"/>
      <c r="AM62" s="33"/>
      <c r="AN62" s="33"/>
      <c r="AO62" s="40"/>
      <c r="AP62" s="32"/>
      <c r="AQ62" s="87"/>
      <c r="AR62" s="87"/>
      <c r="AS62" s="32"/>
      <c r="AT62" s="33"/>
      <c r="AU62" s="86"/>
      <c r="AV62" s="40"/>
      <c r="AW62" s="32"/>
      <c r="AX62" s="87"/>
      <c r="AY62" s="87"/>
      <c r="AZ62" s="32"/>
      <c r="BA62" s="33"/>
      <c r="BB62" s="86"/>
      <c r="BC62" s="40"/>
      <c r="BD62" s="87"/>
      <c r="BE62" s="87"/>
      <c r="BF62" s="87"/>
      <c r="BG62" s="87"/>
      <c r="BH62" s="87"/>
      <c r="BI62" s="86"/>
      <c r="BJ62" s="43"/>
      <c r="BK62" s="87"/>
      <c r="BL62" s="33"/>
      <c r="BM62" s="33"/>
      <c r="BN62" s="87"/>
      <c r="BO62" s="87"/>
      <c r="BP62" s="86"/>
      <c r="BQ62" s="43"/>
      <c r="BR62" s="87"/>
      <c r="BS62" s="86"/>
    </row>
    <row r="63" spans="1:71" ht="18" customHeight="1" x14ac:dyDescent="0.3">
      <c r="A63" s="590"/>
      <c r="B63" s="44" t="s">
        <v>91</v>
      </c>
      <c r="C63" s="111"/>
      <c r="D63" s="112">
        <v>5.6990923159662366E-2</v>
      </c>
      <c r="E63" s="113">
        <v>8.2006365293057826E-2</v>
      </c>
      <c r="F63" s="114"/>
      <c r="G63" s="114"/>
      <c r="H63" s="114"/>
      <c r="I63" s="114"/>
      <c r="J63" s="115"/>
      <c r="K63" s="111"/>
      <c r="L63" s="112">
        <v>4.0066793984703253E-3</v>
      </c>
      <c r="M63" s="113">
        <v>8.6163847929523696E-2</v>
      </c>
      <c r="N63" s="114">
        <v>0.12998009911421549</v>
      </c>
      <c r="O63" s="114">
        <v>0.11011749138289817</v>
      </c>
      <c r="P63" s="114">
        <v>0.12032491472959927</v>
      </c>
      <c r="Q63" s="114">
        <v>9.1070409060749702E-2</v>
      </c>
      <c r="R63" s="115">
        <v>0.10391420261754725</v>
      </c>
      <c r="S63" s="115">
        <v>0.10669241099805493</v>
      </c>
      <c r="T63" s="116">
        <v>0.11999045801526709</v>
      </c>
      <c r="U63" s="114">
        <v>2.6365771116789727E-2</v>
      </c>
      <c r="V63" s="114">
        <v>6.7866343676702412E-2</v>
      </c>
      <c r="W63" s="114">
        <v>2.426791496550762E-2</v>
      </c>
      <c r="X63" s="113">
        <v>1.9728747401320801E-2</v>
      </c>
      <c r="Y63" s="115">
        <v>2.1751233014200233E-2</v>
      </c>
      <c r="Z63" s="117">
        <v>4.2468291292575122E-2</v>
      </c>
      <c r="AA63" s="116">
        <v>-3.8416109981605162E-2</v>
      </c>
      <c r="AB63" s="114">
        <v>7.257372609054058E-2</v>
      </c>
      <c r="AC63" s="115">
        <v>2.0974362667434798E-2</v>
      </c>
      <c r="AD63" s="114">
        <v>1.4758689414634985E-2</v>
      </c>
      <c r="AE63" s="113">
        <v>-0.11601818207034287</v>
      </c>
      <c r="AF63" s="115">
        <v>-5.7605309001051319E-2</v>
      </c>
      <c r="AG63" s="117">
        <v>-2.1443588309617012E-2</v>
      </c>
      <c r="AH63" s="116">
        <v>-4.0434143492881769E-2</v>
      </c>
      <c r="AI63" s="114">
        <v>-2.5926564926204154E-2</v>
      </c>
      <c r="AJ63" s="115">
        <v>-3.227882699395157E-2</v>
      </c>
      <c r="AK63" s="114">
        <v>6.3729640039280833E-2</v>
      </c>
      <c r="AL63" s="113">
        <v>0.19185187945300042</v>
      </c>
      <c r="AM63" s="115">
        <v>0.13023040395763452</v>
      </c>
      <c r="AN63" s="115">
        <v>5.2203229106087656E-2</v>
      </c>
      <c r="AO63" s="118">
        <v>0.28648773424548302</v>
      </c>
      <c r="AP63" s="113">
        <v>0.11583794924642543</v>
      </c>
      <c r="AQ63" s="114">
        <v>0.18992866058656843</v>
      </c>
      <c r="AR63" s="114">
        <v>8.666794002483047E-2</v>
      </c>
      <c r="AS63" s="113">
        <v>3.5199494517356156E-2</v>
      </c>
      <c r="AT63" s="115">
        <v>5.8497186457530326E-2</v>
      </c>
      <c r="AU63" s="117">
        <v>0.11653590826795424</v>
      </c>
      <c r="AV63" s="118">
        <v>7.8297039393198098E-3</v>
      </c>
      <c r="AW63" s="113">
        <v>0.1499898986983752</v>
      </c>
      <c r="AX63" s="114">
        <v>8.3259955743742564E-2</v>
      </c>
      <c r="AY63" s="114">
        <v>0.15322757832754763</v>
      </c>
      <c r="AZ63" s="114">
        <v>0.20114189799214155</v>
      </c>
      <c r="BA63" s="115">
        <v>0.17887578958832506</v>
      </c>
      <c r="BB63" s="117">
        <v>0.13387744806587021</v>
      </c>
      <c r="BC63" s="118">
        <v>0.15529659302419674</v>
      </c>
      <c r="BD63" s="114">
        <v>9.606986899563319E-2</v>
      </c>
      <c r="BE63" s="114">
        <v>0.12193501417191488</v>
      </c>
      <c r="BF63" s="114">
        <v>6.156327795559613E-2</v>
      </c>
      <c r="BG63" s="114">
        <v>1.578462613408993E-2</v>
      </c>
      <c r="BH63" s="114">
        <v>3.6595435097666718E-2</v>
      </c>
      <c r="BI63" s="117">
        <v>7.4964724725742782E-2</v>
      </c>
      <c r="BJ63" s="116">
        <v>3.3833006444382141E-2</v>
      </c>
      <c r="BK63" s="114">
        <v>-6.3653432248019781E-3</v>
      </c>
      <c r="BL63" s="115">
        <v>1.1711859281286152E-2</v>
      </c>
      <c r="BM63" s="115">
        <v>4.4951483028033312E-2</v>
      </c>
      <c r="BN63" s="114">
        <v>4.2126107347576935E-2</v>
      </c>
      <c r="BO63" s="114">
        <v>4.3441449570821522E-2</v>
      </c>
      <c r="BP63" s="117">
        <v>2.8552254646614816E-2</v>
      </c>
      <c r="BQ63" s="116">
        <v>2.7020800867267436E-2</v>
      </c>
      <c r="BR63" s="114">
        <v>6.3957507604387454E-2</v>
      </c>
      <c r="BS63" s="117">
        <v>4.6983877897961879E-2</v>
      </c>
    </row>
    <row r="64" spans="1:71" ht="18" customHeight="1" x14ac:dyDescent="0.3">
      <c r="A64" s="590"/>
      <c r="B64" s="62" t="s">
        <v>146</v>
      </c>
      <c r="C64" s="119"/>
      <c r="D64" s="65"/>
      <c r="E64" s="63"/>
      <c r="F64" s="75"/>
      <c r="G64" s="75"/>
      <c r="H64" s="75"/>
      <c r="I64" s="75"/>
      <c r="J64" s="64"/>
      <c r="K64" s="119"/>
      <c r="L64" s="65"/>
      <c r="M64" s="63"/>
      <c r="N64" s="75"/>
      <c r="O64" s="75"/>
      <c r="P64" s="75"/>
      <c r="Q64" s="75"/>
      <c r="R64" s="64"/>
      <c r="S64" s="64"/>
      <c r="T64" s="74"/>
      <c r="U64" s="75"/>
      <c r="V64" s="75"/>
      <c r="W64" s="75"/>
      <c r="X64" s="63"/>
      <c r="Y64" s="64"/>
      <c r="Z64" s="70"/>
      <c r="AA64" s="74"/>
      <c r="AB64" s="75"/>
      <c r="AC64" s="64"/>
      <c r="AD64" s="75"/>
      <c r="AE64" s="63"/>
      <c r="AF64" s="64"/>
      <c r="AG64" s="70"/>
      <c r="AH64" s="74"/>
      <c r="AI64" s="75"/>
      <c r="AJ64" s="64"/>
      <c r="AK64" s="75"/>
      <c r="AL64" s="63"/>
      <c r="AM64" s="64"/>
      <c r="AN64" s="64"/>
      <c r="AO64" s="71"/>
      <c r="AP64" s="63"/>
      <c r="AQ64" s="75"/>
      <c r="AR64" s="75"/>
      <c r="AS64" s="63"/>
      <c r="AT64" s="64"/>
      <c r="AU64" s="70"/>
      <c r="AV64" s="71"/>
      <c r="AW64" s="63"/>
      <c r="AX64" s="75"/>
      <c r="AY64" s="75"/>
      <c r="AZ64" s="75"/>
      <c r="BA64" s="64"/>
      <c r="BB64" s="70"/>
      <c r="BC64" s="71"/>
      <c r="BD64" s="75"/>
      <c r="BE64" s="75"/>
      <c r="BF64" s="75"/>
      <c r="BG64" s="75"/>
      <c r="BH64" s="75"/>
      <c r="BI64" s="70"/>
      <c r="BJ64" s="74"/>
      <c r="BK64" s="75"/>
      <c r="BL64" s="64"/>
      <c r="BM64" s="64"/>
      <c r="BN64" s="75"/>
      <c r="BO64" s="75"/>
      <c r="BP64" s="70"/>
      <c r="BQ64" s="74"/>
      <c r="BR64" s="75"/>
      <c r="BS64" s="70"/>
    </row>
    <row r="65" spans="1:71" ht="18" customHeight="1" thickBot="1" x14ac:dyDescent="0.35">
      <c r="A65" s="591"/>
      <c r="B65" s="76" t="s">
        <v>103</v>
      </c>
      <c r="C65" s="120"/>
      <c r="D65" s="121">
        <v>0.15267142734233841</v>
      </c>
      <c r="E65" s="122">
        <v>0.23004291845493552</v>
      </c>
      <c r="F65" s="123"/>
      <c r="G65" s="123"/>
      <c r="H65" s="123"/>
      <c r="I65" s="123"/>
      <c r="J65" s="124"/>
      <c r="K65" s="125"/>
      <c r="L65" s="121">
        <v>2.8216875511999362E-3</v>
      </c>
      <c r="M65" s="122">
        <v>-3.9748529709997982E-2</v>
      </c>
      <c r="N65" s="123">
        <v>4.1121090791039983E-2</v>
      </c>
      <c r="O65" s="123">
        <v>1.2983347445667537E-2</v>
      </c>
      <c r="P65" s="123">
        <v>0.30634606604778569</v>
      </c>
      <c r="Q65" s="123">
        <v>0.14599073848403599</v>
      </c>
      <c r="R65" s="124">
        <v>0.20180084745762716</v>
      </c>
      <c r="S65" s="124">
        <v>0.12083988866029283</v>
      </c>
      <c r="T65" s="126">
        <v>0.19936642027455131</v>
      </c>
      <c r="U65" s="123">
        <v>3.0350275439143592E-2</v>
      </c>
      <c r="V65" s="123">
        <v>8.6096405684034538E-2</v>
      </c>
      <c r="W65" s="123">
        <v>4.1472506989748359E-2</v>
      </c>
      <c r="X65" s="122">
        <v>9.7830710336026527E-3</v>
      </c>
      <c r="Y65" s="124">
        <v>2.1771705597179336E-2</v>
      </c>
      <c r="Z65" s="127">
        <v>4.6698698914862558E-2</v>
      </c>
      <c r="AA65" s="126">
        <v>-0.1380524740271174</v>
      </c>
      <c r="AB65" s="123">
        <v>8.1105618884293351E-2</v>
      </c>
      <c r="AC65" s="124">
        <v>1.2827090815803466E-3</v>
      </c>
      <c r="AD65" s="123">
        <v>6.2416107382550434E-2</v>
      </c>
      <c r="AE65" s="122">
        <v>-0.25287840494243186</v>
      </c>
      <c r="AF65" s="124">
        <v>-0.13129744651483777</v>
      </c>
      <c r="AG65" s="127">
        <v>-7.7986383329894826E-2</v>
      </c>
      <c r="AH65" s="126">
        <v>7.5995914198161429E-2</v>
      </c>
      <c r="AI65" s="123">
        <v>7.27815620042922E-2</v>
      </c>
      <c r="AJ65" s="124">
        <v>7.3789392774788576E-2</v>
      </c>
      <c r="AK65" s="123">
        <v>0.17508949252474215</v>
      </c>
      <c r="AL65" s="122">
        <v>0.30501785378688218</v>
      </c>
      <c r="AM65" s="124">
        <v>0.24374379344587882</v>
      </c>
      <c r="AN65" s="124">
        <v>0.16952897739986583</v>
      </c>
      <c r="AO65" s="128">
        <v>1.0803113726979303</v>
      </c>
      <c r="AP65" s="122">
        <v>0.16395581456032016</v>
      </c>
      <c r="AQ65" s="123">
        <v>0.45186113099498937</v>
      </c>
      <c r="AR65" s="123">
        <v>0.20831466714452107</v>
      </c>
      <c r="AS65" s="122">
        <v>8.9501728110598977E-2</v>
      </c>
      <c r="AT65" s="124">
        <v>0.14244081600063874</v>
      </c>
      <c r="AU65" s="127">
        <v>0.26649606581685115</v>
      </c>
      <c r="AV65" s="128">
        <v>-0.23665236834900061</v>
      </c>
      <c r="AW65" s="122">
        <v>0.15707667015393811</v>
      </c>
      <c r="AX65" s="123">
        <v>-2.0173384280373075E-2</v>
      </c>
      <c r="AY65" s="123">
        <v>5.9988135844579515E-2</v>
      </c>
      <c r="AZ65" s="123">
        <v>0.2868944550921948</v>
      </c>
      <c r="BA65" s="124">
        <v>0.17996295908026694</v>
      </c>
      <c r="BB65" s="127">
        <v>8.7978699297529994E-2</v>
      </c>
      <c r="BC65" s="128">
        <v>0.29459588713534202</v>
      </c>
      <c r="BD65" s="123">
        <v>1.9310255747868821E-2</v>
      </c>
      <c r="BE65" s="123">
        <v>0.1158587722240858</v>
      </c>
      <c r="BF65" s="123">
        <v>-1.0213361315145164E-2</v>
      </c>
      <c r="BG65" s="123">
        <v>-0.14092029580936727</v>
      </c>
      <c r="BH65" s="123">
        <v>-8.5586519382829351E-2</v>
      </c>
      <c r="BI65" s="127">
        <v>-2.2042870780178969E-3</v>
      </c>
      <c r="BJ65" s="126">
        <v>-0.32268193572220172</v>
      </c>
      <c r="BK65" s="123">
        <v>-0.11493378952037003</v>
      </c>
      <c r="BL65" s="124">
        <v>-0.19946638608094402</v>
      </c>
      <c r="BM65" s="124">
        <v>-0.11513181143543716</v>
      </c>
      <c r="BN65" s="123">
        <v>9.0985174557628001E-2</v>
      </c>
      <c r="BO65" s="123">
        <v>-3.4653625676069888E-3</v>
      </c>
      <c r="BP65" s="127">
        <v>-9.4193570832173723E-2</v>
      </c>
      <c r="BQ65" s="126">
        <v>0.1926643032451596</v>
      </c>
      <c r="BR65" s="123">
        <v>4.882239244040365E-2</v>
      </c>
      <c r="BS65" s="127">
        <v>9.8342956391118674E-2</v>
      </c>
    </row>
    <row r="66" spans="1:71" ht="18" hidden="1" customHeight="1" x14ac:dyDescent="0.3">
      <c r="A66" s="129"/>
      <c r="B66" s="130"/>
      <c r="C66" s="131"/>
      <c r="D66" s="132"/>
      <c r="E66" s="133"/>
      <c r="F66" s="134"/>
      <c r="G66" s="134"/>
      <c r="H66" s="134"/>
      <c r="I66" s="134"/>
      <c r="J66" s="135"/>
      <c r="K66" s="136"/>
      <c r="L66" s="132"/>
      <c r="M66" s="133"/>
      <c r="N66" s="134"/>
      <c r="O66" s="134"/>
      <c r="P66" s="134"/>
      <c r="Q66" s="134"/>
      <c r="R66" s="135"/>
      <c r="S66" s="135"/>
      <c r="T66" s="137"/>
      <c r="U66" s="134"/>
      <c r="V66" s="134"/>
      <c r="W66" s="134"/>
      <c r="X66" s="133"/>
      <c r="Y66" s="135"/>
      <c r="Z66" s="138"/>
      <c r="AA66" s="137"/>
      <c r="AB66" s="134"/>
      <c r="AC66" s="135"/>
      <c r="AD66" s="134"/>
      <c r="AE66" s="133"/>
      <c r="AF66" s="135"/>
      <c r="AG66" s="138"/>
      <c r="AH66" s="137"/>
      <c r="AI66" s="134"/>
      <c r="AJ66" s="135"/>
      <c r="AK66" s="134"/>
      <c r="AL66" s="133"/>
      <c r="AM66" s="135"/>
      <c r="AN66" s="135"/>
      <c r="AO66" s="139"/>
      <c r="AP66" s="133"/>
      <c r="AQ66" s="134"/>
      <c r="AR66" s="134"/>
      <c r="AS66" s="133"/>
      <c r="AT66" s="135"/>
      <c r="AU66" s="138"/>
      <c r="AV66" s="139"/>
      <c r="AW66" s="133"/>
      <c r="AX66" s="134"/>
      <c r="AY66" s="134"/>
      <c r="AZ66" s="134"/>
      <c r="BA66" s="135"/>
      <c r="BB66" s="138"/>
      <c r="BC66" s="139"/>
      <c r="BD66" s="134"/>
      <c r="BE66" s="134"/>
      <c r="BF66" s="134"/>
      <c r="BG66" s="134"/>
      <c r="BH66" s="134"/>
      <c r="BI66" s="138"/>
      <c r="BJ66" s="137"/>
      <c r="BK66" s="134"/>
      <c r="BL66" s="135"/>
      <c r="BM66" s="135"/>
      <c r="BN66" s="134"/>
      <c r="BO66" s="134"/>
      <c r="BP66" s="138"/>
      <c r="BQ66" s="137"/>
      <c r="BR66" s="134"/>
      <c r="BS66" s="138"/>
    </row>
    <row r="67" spans="1:71" ht="18" hidden="1" customHeight="1" x14ac:dyDescent="0.3">
      <c r="A67" s="140"/>
      <c r="B67" s="130"/>
      <c r="C67" s="131"/>
      <c r="D67" s="132"/>
      <c r="E67" s="133"/>
      <c r="F67" s="134"/>
      <c r="G67" s="134"/>
      <c r="H67" s="134"/>
      <c r="I67" s="134"/>
      <c r="J67" s="135"/>
      <c r="K67" s="136"/>
      <c r="L67" s="132"/>
      <c r="M67" s="133"/>
      <c r="N67" s="134"/>
      <c r="O67" s="134"/>
      <c r="P67" s="134"/>
      <c r="Q67" s="134"/>
      <c r="R67" s="135"/>
      <c r="S67" s="135"/>
      <c r="T67" s="137"/>
      <c r="U67" s="134"/>
      <c r="V67" s="134"/>
      <c r="W67" s="134"/>
      <c r="X67" s="133"/>
      <c r="Y67" s="135"/>
      <c r="Z67" s="138"/>
      <c r="AA67" s="137"/>
      <c r="AB67" s="134"/>
      <c r="AC67" s="135"/>
      <c r="AD67" s="134"/>
      <c r="AE67" s="133"/>
      <c r="AF67" s="135"/>
      <c r="AG67" s="138"/>
      <c r="AH67" s="137"/>
      <c r="AI67" s="134"/>
      <c r="AJ67" s="135"/>
      <c r="AK67" s="134"/>
      <c r="AL67" s="133"/>
      <c r="AM67" s="135"/>
      <c r="AN67" s="135"/>
      <c r="AO67" s="139"/>
      <c r="AP67" s="133"/>
      <c r="AQ67" s="134"/>
      <c r="AR67" s="134"/>
      <c r="AS67" s="133"/>
      <c r="AT67" s="135"/>
      <c r="AU67" s="138"/>
      <c r="AV67" s="139"/>
      <c r="AW67" s="133"/>
      <c r="AX67" s="134"/>
      <c r="AY67" s="134"/>
      <c r="AZ67" s="134"/>
      <c r="BA67" s="135"/>
      <c r="BB67" s="138"/>
      <c r="BC67" s="139"/>
      <c r="BD67" s="134"/>
      <c r="BE67" s="134"/>
      <c r="BF67" s="134"/>
      <c r="BG67" s="134"/>
      <c r="BH67" s="134"/>
      <c r="BI67" s="138"/>
      <c r="BJ67" s="137"/>
      <c r="BK67" s="134"/>
      <c r="BL67" s="135"/>
      <c r="BM67" s="135"/>
      <c r="BN67" s="134"/>
      <c r="BO67" s="134"/>
      <c r="BP67" s="138"/>
      <c r="BQ67" s="137"/>
      <c r="BR67" s="134"/>
      <c r="BS67" s="138"/>
    </row>
    <row r="68" spans="1:71" ht="18" customHeight="1" x14ac:dyDescent="0.3">
      <c r="A68" s="589" t="s">
        <v>159</v>
      </c>
      <c r="B68" s="31" t="s">
        <v>90</v>
      </c>
      <c r="C68" s="110"/>
      <c r="D68" s="34"/>
      <c r="E68" s="32"/>
      <c r="F68" s="87"/>
      <c r="G68" s="87"/>
      <c r="H68" s="87"/>
      <c r="I68" s="87"/>
      <c r="J68" s="33"/>
      <c r="K68" s="110"/>
      <c r="L68" s="34"/>
      <c r="M68" s="32"/>
      <c r="N68" s="87"/>
      <c r="O68" s="87"/>
      <c r="P68" s="87"/>
      <c r="Q68" s="87"/>
      <c r="R68" s="33"/>
      <c r="S68" s="33"/>
      <c r="T68" s="43"/>
      <c r="U68" s="87"/>
      <c r="V68" s="87"/>
      <c r="W68" s="87"/>
      <c r="X68" s="32"/>
      <c r="Y68" s="33"/>
      <c r="Z68" s="86"/>
      <c r="AA68" s="43"/>
      <c r="AB68" s="87"/>
      <c r="AC68" s="33"/>
      <c r="AD68" s="87"/>
      <c r="AE68" s="32"/>
      <c r="AF68" s="33"/>
      <c r="AG68" s="86"/>
      <c r="AH68" s="43"/>
      <c r="AI68" s="87"/>
      <c r="AJ68" s="33"/>
      <c r="AK68" s="87"/>
      <c r="AL68" s="32"/>
      <c r="AM68" s="33"/>
      <c r="AN68" s="33"/>
      <c r="AO68" s="40"/>
      <c r="AP68" s="32"/>
      <c r="AQ68" s="87"/>
      <c r="AR68" s="87"/>
      <c r="AS68" s="32"/>
      <c r="AT68" s="33"/>
      <c r="AU68" s="86"/>
      <c r="AV68" s="40"/>
      <c r="AW68" s="32"/>
      <c r="AX68" s="87"/>
      <c r="AY68" s="87"/>
      <c r="AZ68" s="87"/>
      <c r="BA68" s="33"/>
      <c r="BB68" s="86"/>
      <c r="BC68" s="40"/>
      <c r="BD68" s="87"/>
      <c r="BE68" s="87"/>
      <c r="BF68" s="87"/>
      <c r="BG68" s="87"/>
      <c r="BH68" s="87"/>
      <c r="BI68" s="86"/>
      <c r="BJ68" s="43"/>
      <c r="BK68" s="87"/>
      <c r="BL68" s="33"/>
      <c r="BM68" s="33"/>
      <c r="BN68" s="87"/>
      <c r="BO68" s="87"/>
      <c r="BP68" s="86"/>
      <c r="BQ68" s="43"/>
      <c r="BR68" s="87"/>
      <c r="BS68" s="86"/>
    </row>
    <row r="69" spans="1:71" ht="18" customHeight="1" x14ac:dyDescent="0.3">
      <c r="A69" s="590"/>
      <c r="B69" s="44" t="s">
        <v>91</v>
      </c>
      <c r="C69" s="51"/>
      <c r="D69" s="112">
        <v>-5.3362014021669846E-2</v>
      </c>
      <c r="E69" s="113">
        <v>8.7290232448536509E-2</v>
      </c>
      <c r="F69" s="114"/>
      <c r="G69" s="114"/>
      <c r="H69" s="114"/>
      <c r="I69" s="114"/>
      <c r="J69" s="115"/>
      <c r="K69" s="111"/>
      <c r="L69" s="112">
        <v>-3.4212115113705366E-3</v>
      </c>
      <c r="M69" s="113">
        <v>2.98879202988791E-2</v>
      </c>
      <c r="N69" s="114">
        <v>4.2772419577068232E-2</v>
      </c>
      <c r="O69" s="114">
        <v>3.7168680816492383E-2</v>
      </c>
      <c r="P69" s="114">
        <v>6.6676225982219783E-2</v>
      </c>
      <c r="Q69" s="114">
        <v>-2.3363814813041617E-2</v>
      </c>
      <c r="R69" s="115">
        <v>1.2688388115401183E-2</v>
      </c>
      <c r="S69" s="115">
        <v>2.3921958493848594E-2</v>
      </c>
      <c r="T69" s="116">
        <v>7.4440749697702646E-2</v>
      </c>
      <c r="U69" s="114">
        <v>5.8826908714884718E-2</v>
      </c>
      <c r="V69" s="114">
        <v>6.5570025131368448E-2</v>
      </c>
      <c r="W69" s="114">
        <v>0.10612985616346293</v>
      </c>
      <c r="X69" s="113">
        <v>-2.0589244570812348E-2</v>
      </c>
      <c r="Y69" s="115">
        <v>3.2854267653145142E-2</v>
      </c>
      <c r="Z69" s="117">
        <v>4.8061168760240358E-2</v>
      </c>
      <c r="AA69" s="116">
        <v>-5.8521488359006835E-2</v>
      </c>
      <c r="AB69" s="114">
        <v>0.16602463241278276</v>
      </c>
      <c r="AC69" s="115">
        <v>6.8243077677039965E-2</v>
      </c>
      <c r="AD69" s="114">
        <v>-6.1736647019505431E-2</v>
      </c>
      <c r="AE69" s="113">
        <v>-5.8617047900297869E-3</v>
      </c>
      <c r="AF69" s="115">
        <v>-3.1098666154352972E-2</v>
      </c>
      <c r="AG69" s="117">
        <v>1.5848662497828681E-2</v>
      </c>
      <c r="AH69" s="116">
        <v>-2.0844228614120275E-2</v>
      </c>
      <c r="AI69" s="114">
        <v>-0.18514727095063055</v>
      </c>
      <c r="AJ69" s="115">
        <v>-0.12208968918453955</v>
      </c>
      <c r="AK69" s="114">
        <v>1.9299268182112472E-2</v>
      </c>
      <c r="AL69" s="113">
        <v>3.444340062518747E-2</v>
      </c>
      <c r="AM69" s="115">
        <v>2.7819564568780875E-2</v>
      </c>
      <c r="AN69" s="115">
        <v>-4.6679123119204635E-2</v>
      </c>
      <c r="AO69" s="118">
        <v>0.10537158553334347</v>
      </c>
      <c r="AP69" s="113">
        <v>3.3691183188671037E-3</v>
      </c>
      <c r="AQ69" s="114">
        <v>4.7031158142269325E-2</v>
      </c>
      <c r="AR69" s="114">
        <v>-5.9406569667704412E-2</v>
      </c>
      <c r="AS69" s="113">
        <v>-2.5017034945974848E-2</v>
      </c>
      <c r="AT69" s="115">
        <v>-3.9933856965688297E-2</v>
      </c>
      <c r="AU69" s="117">
        <v>-1.3452311555539609E-4</v>
      </c>
      <c r="AV69" s="118">
        <v>0.13439635535307515</v>
      </c>
      <c r="AW69" s="113">
        <v>0.20670422855842019</v>
      </c>
      <c r="AX69" s="114">
        <v>0.17402832366336018</v>
      </c>
      <c r="AY69" s="114">
        <v>6.6130775466090252E-2</v>
      </c>
      <c r="AZ69" s="114">
        <v>0.1210063897763578</v>
      </c>
      <c r="BA69" s="115">
        <v>9.768630152715585E-2</v>
      </c>
      <c r="BB69" s="117">
        <v>0.13427213202977839</v>
      </c>
      <c r="BC69" s="118">
        <v>-0.12474138980163074</v>
      </c>
      <c r="BD69" s="114">
        <v>-0.10319294439466109</v>
      </c>
      <c r="BE69" s="114">
        <v>-0.11260196083641094</v>
      </c>
      <c r="BF69" s="114">
        <v>9.3771779763036189E-2</v>
      </c>
      <c r="BG69" s="114">
        <v>-3.6293195582472348E-2</v>
      </c>
      <c r="BH69" s="114">
        <v>1.7390622139700218E-2</v>
      </c>
      <c r="BI69" s="117">
        <v>-4.7089988929305715E-2</v>
      </c>
      <c r="BJ69" s="116">
        <v>7.4596774193548487E-2</v>
      </c>
      <c r="BK69" s="114">
        <v>-2.3455166973441965E-2</v>
      </c>
      <c r="BL69" s="115">
        <v>1.8773017156202387E-2</v>
      </c>
      <c r="BM69" s="115">
        <v>-5.9723107223541683E-2</v>
      </c>
      <c r="BN69" s="114">
        <v>3.0867335150871034E-2</v>
      </c>
      <c r="BO69" s="114">
        <v>-9.3306600863664046E-3</v>
      </c>
      <c r="BP69" s="117">
        <v>3.6513007759013671E-3</v>
      </c>
      <c r="BQ69" s="116">
        <v>-0.11418774665200238</v>
      </c>
      <c r="BR69" s="114">
        <v>7.3617319187893715E-2</v>
      </c>
      <c r="BS69" s="117">
        <v>-1.1696937635925497E-2</v>
      </c>
    </row>
    <row r="70" spans="1:71" ht="18" customHeight="1" x14ac:dyDescent="0.3">
      <c r="A70" s="590"/>
      <c r="B70" s="62" t="s">
        <v>146</v>
      </c>
      <c r="C70" s="119"/>
      <c r="D70" s="65"/>
      <c r="E70" s="63"/>
      <c r="F70" s="75"/>
      <c r="G70" s="75"/>
      <c r="H70" s="75"/>
      <c r="I70" s="75"/>
      <c r="J70" s="64"/>
      <c r="K70" s="119"/>
      <c r="L70" s="65"/>
      <c r="M70" s="63"/>
      <c r="N70" s="75"/>
      <c r="O70" s="75"/>
      <c r="P70" s="75"/>
      <c r="Q70" s="75"/>
      <c r="R70" s="64"/>
      <c r="S70" s="64"/>
      <c r="T70" s="74"/>
      <c r="U70" s="75"/>
      <c r="V70" s="75"/>
      <c r="W70" s="75"/>
      <c r="X70" s="63"/>
      <c r="Y70" s="64"/>
      <c r="Z70" s="70"/>
      <c r="AA70" s="74"/>
      <c r="AB70" s="75"/>
      <c r="AC70" s="64"/>
      <c r="AD70" s="75"/>
      <c r="AE70" s="63"/>
      <c r="AF70" s="64"/>
      <c r="AG70" s="70"/>
      <c r="AH70" s="74"/>
      <c r="AI70" s="75"/>
      <c r="AJ70" s="64"/>
      <c r="AK70" s="75"/>
      <c r="AL70" s="63"/>
      <c r="AM70" s="64"/>
      <c r="AN70" s="64"/>
      <c r="AO70" s="71"/>
      <c r="AP70" s="63"/>
      <c r="AQ70" s="75"/>
      <c r="AR70" s="75"/>
      <c r="AS70" s="63"/>
      <c r="AT70" s="64"/>
      <c r="AU70" s="70"/>
      <c r="AV70" s="71"/>
      <c r="AW70" s="63"/>
      <c r="AX70" s="75"/>
      <c r="AY70" s="75"/>
      <c r="AZ70" s="75"/>
      <c r="BA70" s="64"/>
      <c r="BB70" s="70"/>
      <c r="BC70" s="71"/>
      <c r="BD70" s="75"/>
      <c r="BE70" s="75"/>
      <c r="BF70" s="75"/>
      <c r="BG70" s="75"/>
      <c r="BH70" s="75"/>
      <c r="BI70" s="70"/>
      <c r="BJ70" s="74"/>
      <c r="BK70" s="75"/>
      <c r="BL70" s="64"/>
      <c r="BM70" s="64"/>
      <c r="BN70" s="75"/>
      <c r="BO70" s="75"/>
      <c r="BP70" s="70"/>
      <c r="BQ70" s="74"/>
      <c r="BR70" s="75"/>
      <c r="BS70" s="70"/>
    </row>
    <row r="71" spans="1:71" ht="18" customHeight="1" thickBot="1" x14ac:dyDescent="0.35">
      <c r="A71" s="591"/>
      <c r="B71" s="76" t="s">
        <v>103</v>
      </c>
      <c r="C71" s="95"/>
      <c r="D71" s="121">
        <v>-0.42479999999999996</v>
      </c>
      <c r="E71" s="122">
        <v>-0.27329624478442283</v>
      </c>
      <c r="F71" s="123"/>
      <c r="G71" s="123"/>
      <c r="H71" s="123"/>
      <c r="I71" s="123"/>
      <c r="J71" s="124"/>
      <c r="K71" s="125"/>
      <c r="L71" s="121">
        <v>0.83923444976076556</v>
      </c>
      <c r="M71" s="141" t="s">
        <v>160</v>
      </c>
      <c r="N71" s="123">
        <v>0.25326633165829149</v>
      </c>
      <c r="O71" s="123">
        <v>0.27203065134099624</v>
      </c>
      <c r="P71" s="123">
        <v>-1.0188679245283019</v>
      </c>
      <c r="Q71" s="123">
        <v>-5.4027504911591251E-3</v>
      </c>
      <c r="R71" s="124">
        <v>0.45500000000000007</v>
      </c>
      <c r="S71" s="124">
        <v>0.40530697190426634</v>
      </c>
      <c r="T71" s="142" t="s">
        <v>160</v>
      </c>
      <c r="U71" s="123">
        <v>-0.35124298315958302</v>
      </c>
      <c r="V71" s="123">
        <v>3.1626506024096335E-2</v>
      </c>
      <c r="W71" s="123">
        <v>19.333333333333332</v>
      </c>
      <c r="X71" s="122">
        <v>-0.30962962962962959</v>
      </c>
      <c r="Y71" s="124">
        <v>-0.19391261659302894</v>
      </c>
      <c r="Z71" s="127">
        <v>-0.1384672343576453</v>
      </c>
      <c r="AA71" s="142" t="s">
        <v>160</v>
      </c>
      <c r="AB71" s="123">
        <v>1.3745364647713227</v>
      </c>
      <c r="AC71" s="124">
        <v>1.0569343065693433</v>
      </c>
      <c r="AD71" s="143" t="s">
        <v>160</v>
      </c>
      <c r="AE71" s="122">
        <v>0.35765379113018603</v>
      </c>
      <c r="AF71" s="124">
        <v>8.4652862362972092E-2</v>
      </c>
      <c r="AG71" s="127">
        <v>0.3708637730984099</v>
      </c>
      <c r="AH71" s="142">
        <v>3.6680000000000001</v>
      </c>
      <c r="AI71" s="123">
        <v>-0.37116085372201979</v>
      </c>
      <c r="AJ71" s="124">
        <v>-7.8069552874379111E-3</v>
      </c>
      <c r="AK71" s="143">
        <v>-9.7264957264957257</v>
      </c>
      <c r="AL71" s="122">
        <v>0.3566912539515279</v>
      </c>
      <c r="AM71" s="124">
        <v>1.0190903986524424</v>
      </c>
      <c r="AN71" s="124">
        <v>0.56551724137931036</v>
      </c>
      <c r="AO71" s="144" t="s">
        <v>160</v>
      </c>
      <c r="AP71" s="122">
        <v>0.49337748344370858</v>
      </c>
      <c r="AQ71" s="123">
        <v>0.92489270386266087</v>
      </c>
      <c r="AR71" s="143">
        <v>0.40548481880509302</v>
      </c>
      <c r="AS71" s="122">
        <v>-0.24</v>
      </c>
      <c r="AT71" s="124">
        <v>-5.672969966629593E-2</v>
      </c>
      <c r="AU71" s="127">
        <v>0.2180616740088106</v>
      </c>
      <c r="AV71" s="144">
        <v>-0.72378804960541143</v>
      </c>
      <c r="AW71" s="122">
        <v>0.45509977827050996</v>
      </c>
      <c r="AX71" s="123">
        <v>6.6518023039762175E-2</v>
      </c>
      <c r="AY71" s="143">
        <v>-0.38327526132404177</v>
      </c>
      <c r="AZ71" s="123">
        <v>-8.8911599386816587E-2</v>
      </c>
      <c r="BA71" s="124">
        <v>-0.21344339622641506</v>
      </c>
      <c r="BB71" s="127">
        <v>-8.9593950353443974E-2</v>
      </c>
      <c r="BC71" s="144">
        <v>-0.84081632653061222</v>
      </c>
      <c r="BD71" s="123">
        <v>-0.39314285714285713</v>
      </c>
      <c r="BE71" s="123">
        <v>-0.43135888501742159</v>
      </c>
      <c r="BF71" s="123">
        <v>-0.15028248587570625</v>
      </c>
      <c r="BG71" s="123">
        <v>0.34324172742568715</v>
      </c>
      <c r="BH71" s="123">
        <v>0.1795352323838082</v>
      </c>
      <c r="BI71" s="127">
        <v>-0.13705308775731306</v>
      </c>
      <c r="BJ71" s="142">
        <v>0.97435897435897445</v>
      </c>
      <c r="BK71" s="123">
        <v>-4.7708725674827424E-2</v>
      </c>
      <c r="BL71" s="124">
        <v>-2.3284313725490224E-2</v>
      </c>
      <c r="BM71" s="124">
        <v>-0.92952127659574468</v>
      </c>
      <c r="BN71" s="123">
        <v>9.2275574112734793E-2</v>
      </c>
      <c r="BO71" s="123">
        <v>-0.15189068954559903</v>
      </c>
      <c r="BP71" s="127">
        <v>-0.10797237915881985</v>
      </c>
      <c r="BQ71" s="142" t="s">
        <v>163</v>
      </c>
      <c r="BR71" s="123">
        <v>0.33553065260382331</v>
      </c>
      <c r="BS71" s="127">
        <v>-0.20514429109159349</v>
      </c>
    </row>
    <row r="72" spans="1:71" ht="18" hidden="1" customHeight="1" x14ac:dyDescent="0.3">
      <c r="A72" s="129"/>
      <c r="B72" s="130"/>
      <c r="C72" s="59"/>
      <c r="D72" s="55"/>
      <c r="E72" s="53"/>
      <c r="F72" s="56"/>
      <c r="G72" s="56"/>
      <c r="H72" s="56"/>
      <c r="I72" s="56"/>
      <c r="J72" s="54"/>
      <c r="K72" s="59"/>
      <c r="L72" s="55"/>
      <c r="M72" s="53"/>
      <c r="N72" s="56"/>
      <c r="O72" s="56"/>
      <c r="P72" s="56"/>
      <c r="Q72" s="56"/>
      <c r="R72" s="54"/>
      <c r="S72" s="54"/>
      <c r="T72" s="60"/>
      <c r="U72" s="56"/>
      <c r="V72" s="56"/>
      <c r="W72" s="56"/>
      <c r="X72" s="53"/>
      <c r="Y72" s="54"/>
      <c r="Z72" s="58"/>
      <c r="AA72" s="60"/>
      <c r="AB72" s="56"/>
      <c r="AC72" s="54"/>
      <c r="AD72" s="56"/>
      <c r="AE72" s="53"/>
      <c r="AF72" s="54"/>
      <c r="AG72" s="58"/>
      <c r="AH72" s="60"/>
      <c r="AI72" s="56"/>
      <c r="AJ72" s="54"/>
      <c r="AK72" s="56"/>
      <c r="AL72" s="53"/>
      <c r="AM72" s="54"/>
      <c r="AN72" s="54"/>
      <c r="AO72" s="57"/>
      <c r="AP72" s="53"/>
      <c r="AQ72" s="56"/>
      <c r="AR72" s="56"/>
      <c r="AS72" s="53"/>
      <c r="AT72" s="54"/>
      <c r="AU72" s="58"/>
      <c r="AV72" s="57"/>
      <c r="AW72" s="53"/>
      <c r="AX72" s="56"/>
      <c r="AY72" s="56"/>
      <c r="AZ72" s="56"/>
      <c r="BA72" s="54"/>
      <c r="BB72" s="58"/>
      <c r="BC72" s="57"/>
      <c r="BD72" s="56"/>
      <c r="BE72" s="56"/>
      <c r="BF72" s="56"/>
      <c r="BG72" s="56"/>
      <c r="BH72" s="56"/>
      <c r="BI72" s="58"/>
      <c r="BJ72" s="60"/>
      <c r="BK72" s="56"/>
      <c r="BL72" s="54"/>
      <c r="BM72" s="54"/>
      <c r="BN72" s="56"/>
      <c r="BO72" s="56"/>
      <c r="BP72" s="58"/>
      <c r="BQ72" s="60"/>
      <c r="BR72" s="56"/>
      <c r="BS72" s="58"/>
    </row>
    <row r="73" spans="1:71" ht="18" hidden="1" customHeight="1" x14ac:dyDescent="0.3">
      <c r="A73" s="140"/>
      <c r="B73" s="130"/>
      <c r="C73" s="59"/>
      <c r="D73" s="55"/>
      <c r="E73" s="53"/>
      <c r="F73" s="56"/>
      <c r="G73" s="56"/>
      <c r="H73" s="56"/>
      <c r="I73" s="56"/>
      <c r="J73" s="54"/>
      <c r="K73" s="59"/>
      <c r="L73" s="55"/>
      <c r="M73" s="53"/>
      <c r="N73" s="56"/>
      <c r="O73" s="56"/>
      <c r="P73" s="56"/>
      <c r="Q73" s="56"/>
      <c r="R73" s="54"/>
      <c r="S73" s="54"/>
      <c r="T73" s="60"/>
      <c r="U73" s="56"/>
      <c r="V73" s="56"/>
      <c r="W73" s="56"/>
      <c r="X73" s="53"/>
      <c r="Y73" s="54"/>
      <c r="Z73" s="58"/>
      <c r="AA73" s="60"/>
      <c r="AB73" s="56"/>
      <c r="AC73" s="54"/>
      <c r="AD73" s="56"/>
      <c r="AE73" s="53"/>
      <c r="AF73" s="54"/>
      <c r="AG73" s="58"/>
      <c r="AH73" s="60"/>
      <c r="AI73" s="56"/>
      <c r="AJ73" s="54"/>
      <c r="AK73" s="56"/>
      <c r="AL73" s="53"/>
      <c r="AM73" s="54"/>
      <c r="AN73" s="54"/>
      <c r="AO73" s="57"/>
      <c r="AP73" s="53"/>
      <c r="AQ73" s="56"/>
      <c r="AR73" s="56"/>
      <c r="AS73" s="53"/>
      <c r="AT73" s="54"/>
      <c r="AU73" s="58"/>
      <c r="AV73" s="57"/>
      <c r="AW73" s="53"/>
      <c r="AX73" s="56"/>
      <c r="AY73" s="56"/>
      <c r="AZ73" s="56"/>
      <c r="BA73" s="54"/>
      <c r="BB73" s="58"/>
      <c r="BC73" s="57"/>
      <c r="BD73" s="56"/>
      <c r="BE73" s="56"/>
      <c r="BF73" s="56"/>
      <c r="BG73" s="56"/>
      <c r="BH73" s="56"/>
      <c r="BI73" s="58"/>
      <c r="BJ73" s="60"/>
      <c r="BK73" s="56"/>
      <c r="BL73" s="54"/>
      <c r="BM73" s="54"/>
      <c r="BN73" s="56"/>
      <c r="BO73" s="56"/>
      <c r="BP73" s="58"/>
      <c r="BQ73" s="60"/>
      <c r="BR73" s="56"/>
      <c r="BS73" s="58"/>
    </row>
    <row r="74" spans="1:71" ht="18" customHeight="1" x14ac:dyDescent="0.3">
      <c r="A74" s="589" t="s">
        <v>161</v>
      </c>
      <c r="B74" s="31" t="s">
        <v>90</v>
      </c>
      <c r="C74" s="110"/>
      <c r="D74" s="34"/>
      <c r="E74" s="32"/>
      <c r="F74" s="87"/>
      <c r="G74" s="87"/>
      <c r="H74" s="87"/>
      <c r="I74" s="87"/>
      <c r="J74" s="33"/>
      <c r="K74" s="110"/>
      <c r="L74" s="34"/>
      <c r="M74" s="32"/>
      <c r="N74" s="87"/>
      <c r="O74" s="87"/>
      <c r="P74" s="87"/>
      <c r="Q74" s="87"/>
      <c r="R74" s="33"/>
      <c r="S74" s="33"/>
      <c r="T74" s="43"/>
      <c r="U74" s="87"/>
      <c r="V74" s="87"/>
      <c r="W74" s="87"/>
      <c r="X74" s="32"/>
      <c r="Y74" s="33"/>
      <c r="Z74" s="86"/>
      <c r="AA74" s="43"/>
      <c r="AB74" s="87"/>
      <c r="AC74" s="33"/>
      <c r="AD74" s="87"/>
      <c r="AE74" s="32"/>
      <c r="AF74" s="33"/>
      <c r="AG74" s="86"/>
      <c r="AH74" s="43"/>
      <c r="AI74" s="87"/>
      <c r="AJ74" s="33"/>
      <c r="AK74" s="87"/>
      <c r="AL74" s="32"/>
      <c r="AM74" s="33"/>
      <c r="AN74" s="33"/>
      <c r="AO74" s="40"/>
      <c r="AP74" s="32"/>
      <c r="AQ74" s="87"/>
      <c r="AR74" s="87"/>
      <c r="AS74" s="32"/>
      <c r="AT74" s="33"/>
      <c r="AU74" s="86"/>
      <c r="AV74" s="40"/>
      <c r="AW74" s="32"/>
      <c r="AX74" s="87"/>
      <c r="AY74" s="87"/>
      <c r="AZ74" s="87"/>
      <c r="BA74" s="33"/>
      <c r="BB74" s="86"/>
      <c r="BC74" s="40"/>
      <c r="BD74" s="87"/>
      <c r="BE74" s="87"/>
      <c r="BF74" s="87"/>
      <c r="BG74" s="87"/>
      <c r="BH74" s="87"/>
      <c r="BI74" s="86"/>
      <c r="BJ74" s="43"/>
      <c r="BK74" s="87"/>
      <c r="BL74" s="33"/>
      <c r="BM74" s="33"/>
      <c r="BN74" s="87"/>
      <c r="BO74" s="87"/>
      <c r="BP74" s="86"/>
      <c r="BQ74" s="43"/>
      <c r="BR74" s="87"/>
      <c r="BS74" s="86"/>
    </row>
    <row r="75" spans="1:71" ht="18" customHeight="1" x14ac:dyDescent="0.3">
      <c r="A75" s="590"/>
      <c r="B75" s="44" t="s">
        <v>91</v>
      </c>
      <c r="C75" s="51"/>
      <c r="D75" s="112">
        <v>4.9552603036876253E-2</v>
      </c>
      <c r="E75" s="113">
        <v>8.2380675579668106E-2</v>
      </c>
      <c r="F75" s="114"/>
      <c r="G75" s="114"/>
      <c r="H75" s="114"/>
      <c r="I75" s="114"/>
      <c r="J75" s="115"/>
      <c r="K75" s="111"/>
      <c r="L75" s="112">
        <v>7.8795834949428656E-2</v>
      </c>
      <c r="M75" s="113">
        <v>0.24641948868959984</v>
      </c>
      <c r="N75" s="114">
        <v>0.23097315806914831</v>
      </c>
      <c r="O75" s="114">
        <v>0.23795691115952544</v>
      </c>
      <c r="P75" s="114">
        <v>0.24439834024896268</v>
      </c>
      <c r="Q75" s="114">
        <v>0.17450470282169306</v>
      </c>
      <c r="R75" s="115">
        <v>0.20882143220943261</v>
      </c>
      <c r="S75" s="115">
        <v>0.2221361800984567</v>
      </c>
      <c r="T75" s="116">
        <v>0.27577319587628857</v>
      </c>
      <c r="U75" s="114">
        <v>-2.1446518305814788E-2</v>
      </c>
      <c r="V75" s="114">
        <v>0.11385412592882282</v>
      </c>
      <c r="W75" s="114">
        <v>-5.6768922974324787E-2</v>
      </c>
      <c r="X75" s="113">
        <v>-3.5696029988072975E-2</v>
      </c>
      <c r="Y75" s="115">
        <v>-4.6347012724361702E-2</v>
      </c>
      <c r="Z75" s="117">
        <v>2.7811722109074344E-2</v>
      </c>
      <c r="AA75" s="116">
        <v>-0.21548821548821551</v>
      </c>
      <c r="AB75" s="114">
        <v>-6.9050894085281977E-2</v>
      </c>
      <c r="AC75" s="115">
        <v>-0.14540267719991218</v>
      </c>
      <c r="AD75" s="114">
        <v>-5.0110472823685415E-2</v>
      </c>
      <c r="AE75" s="113">
        <v>0.13186933474688578</v>
      </c>
      <c r="AF75" s="115">
        <v>4.0895511177873933E-2</v>
      </c>
      <c r="AG75" s="117">
        <v>-5.2563266474382919E-2</v>
      </c>
      <c r="AH75" s="116">
        <v>0.11244635193133057</v>
      </c>
      <c r="AI75" s="114">
        <v>-1.0835303388494477E-3</v>
      </c>
      <c r="AJ75" s="115">
        <v>5.3255957271980181E-2</v>
      </c>
      <c r="AK75" s="114">
        <v>9.3133606252326029E-2</v>
      </c>
      <c r="AL75" s="113">
        <v>9.6560710585658072E-4</v>
      </c>
      <c r="AM75" s="115">
        <v>4.3013028770529482E-2</v>
      </c>
      <c r="AN75" s="115">
        <v>4.764799863839686E-2</v>
      </c>
      <c r="AO75" s="118">
        <v>0.25</v>
      </c>
      <c r="AP75" s="113">
        <v>0.36022088551424902</v>
      </c>
      <c r="AQ75" s="114">
        <v>0.30450046321127311</v>
      </c>
      <c r="AR75" s="114">
        <v>0.25168099412715983</v>
      </c>
      <c r="AS75" s="113">
        <v>0.19120399251403608</v>
      </c>
      <c r="AT75" s="115">
        <v>0.22011964351117075</v>
      </c>
      <c r="AU75" s="117">
        <v>0.25850672108602102</v>
      </c>
      <c r="AV75" s="118">
        <v>0.13063271604938276</v>
      </c>
      <c r="AW75" s="113">
        <v>0.1386109902856314</v>
      </c>
      <c r="AX75" s="114">
        <v>0.13474620617477751</v>
      </c>
      <c r="AY75" s="114">
        <v>8.2143342853257195E-2</v>
      </c>
      <c r="AZ75" s="114">
        <v>9.38072793925111E-2</v>
      </c>
      <c r="BA75" s="115">
        <v>8.8086185044359944E-2</v>
      </c>
      <c r="BB75" s="117">
        <v>0.11008883248730972</v>
      </c>
      <c r="BC75" s="118">
        <v>5.3913874291953157E-3</v>
      </c>
      <c r="BD75" s="114">
        <v>2.3685215841079854E-2</v>
      </c>
      <c r="BE75" s="114">
        <v>1.4855561777397108E-2</v>
      </c>
      <c r="BF75" s="114">
        <v>2.8465502073645954E-2</v>
      </c>
      <c r="BG75" s="114">
        <v>0.12280806750852835</v>
      </c>
      <c r="BH75" s="114">
        <v>7.6816969622658826E-2</v>
      </c>
      <c r="BI75" s="117">
        <v>4.9649106093804685E-2</v>
      </c>
      <c r="BJ75" s="116">
        <v>0.19048911200054275</v>
      </c>
      <c r="BK75" s="114">
        <v>0.13855532976168483</v>
      </c>
      <c r="BL75" s="115">
        <v>0.16326662362814726</v>
      </c>
      <c r="BM75" s="115">
        <v>6.3114804179140949E-2</v>
      </c>
      <c r="BN75" s="114">
        <v>7.2490805394169744E-3</v>
      </c>
      <c r="BO75" s="114">
        <v>3.3248882689515868E-2</v>
      </c>
      <c r="BP75" s="117">
        <v>9.4177797274198616E-2</v>
      </c>
      <c r="BQ75" s="116">
        <v>-4.0800045586643074E-2</v>
      </c>
      <c r="BR75" s="114">
        <v>-0.12996917085834825</v>
      </c>
      <c r="BS75" s="117">
        <v>-8.6547533159442858E-2</v>
      </c>
    </row>
    <row r="76" spans="1:71" ht="18" customHeight="1" x14ac:dyDescent="0.3">
      <c r="A76" s="590"/>
      <c r="B76" s="62" t="s">
        <v>146</v>
      </c>
      <c r="C76" s="119"/>
      <c r="D76" s="65"/>
      <c r="E76" s="63"/>
      <c r="F76" s="75"/>
      <c r="G76" s="75"/>
      <c r="H76" s="75"/>
      <c r="I76" s="75"/>
      <c r="J76" s="64"/>
      <c r="K76" s="119"/>
      <c r="L76" s="65"/>
      <c r="M76" s="63"/>
      <c r="N76" s="75"/>
      <c r="O76" s="75"/>
      <c r="P76" s="75"/>
      <c r="Q76" s="75"/>
      <c r="R76" s="64"/>
      <c r="S76" s="64"/>
      <c r="T76" s="74"/>
      <c r="U76" s="75"/>
      <c r="V76" s="75"/>
      <c r="W76" s="75"/>
      <c r="X76" s="63"/>
      <c r="Y76" s="64"/>
      <c r="Z76" s="70"/>
      <c r="AA76" s="74"/>
      <c r="AB76" s="75"/>
      <c r="AC76" s="64"/>
      <c r="AD76" s="75"/>
      <c r="AE76" s="63"/>
      <c r="AF76" s="64"/>
      <c r="AG76" s="70"/>
      <c r="AH76" s="74"/>
      <c r="AI76" s="75"/>
      <c r="AJ76" s="64"/>
      <c r="AK76" s="75"/>
      <c r="AL76" s="63"/>
      <c r="AM76" s="64"/>
      <c r="AN76" s="64"/>
      <c r="AO76" s="71"/>
      <c r="AP76" s="63"/>
      <c r="AQ76" s="75"/>
      <c r="AR76" s="75"/>
      <c r="AS76" s="63"/>
      <c r="AT76" s="64"/>
      <c r="AU76" s="70"/>
      <c r="AV76" s="71"/>
      <c r="AW76" s="63"/>
      <c r="AX76" s="75"/>
      <c r="AY76" s="75"/>
      <c r="AZ76" s="75"/>
      <c r="BA76" s="64"/>
      <c r="BB76" s="70"/>
      <c r="BC76" s="71"/>
      <c r="BD76" s="75"/>
      <c r="BE76" s="75"/>
      <c r="BF76" s="75"/>
      <c r="BG76" s="75"/>
      <c r="BH76" s="75"/>
      <c r="BI76" s="70"/>
      <c r="BJ76" s="74"/>
      <c r="BK76" s="75"/>
      <c r="BL76" s="64"/>
      <c r="BM76" s="64"/>
      <c r="BN76" s="75"/>
      <c r="BO76" s="75"/>
      <c r="BP76" s="70"/>
      <c r="BQ76" s="74"/>
      <c r="BR76" s="75"/>
      <c r="BS76" s="70"/>
    </row>
    <row r="77" spans="1:71" ht="18" customHeight="1" thickBot="1" x14ac:dyDescent="0.35">
      <c r="A77" s="591"/>
      <c r="B77" s="76" t="s">
        <v>103</v>
      </c>
      <c r="C77" s="95"/>
      <c r="D77" s="121">
        <v>-3.4381139489194523E-2</v>
      </c>
      <c r="E77" s="122">
        <v>0.12207527975584953</v>
      </c>
      <c r="F77" s="123"/>
      <c r="G77" s="123"/>
      <c r="H77" s="123"/>
      <c r="I77" s="123"/>
      <c r="J77" s="124"/>
      <c r="K77" s="125"/>
      <c r="L77" s="121">
        <v>0.21033544877606536</v>
      </c>
      <c r="M77" s="122">
        <v>0.11417322834645671</v>
      </c>
      <c r="N77" s="123">
        <v>1.1227495908346974</v>
      </c>
      <c r="O77" s="123">
        <v>0.66487935656836461</v>
      </c>
      <c r="P77" s="123">
        <v>0.4916666666666667</v>
      </c>
      <c r="Q77" s="123">
        <v>0.38026474127557153</v>
      </c>
      <c r="R77" s="124">
        <v>0.43197936814958093</v>
      </c>
      <c r="S77" s="124">
        <v>0.5295880149812735</v>
      </c>
      <c r="T77" s="126">
        <v>0.96643109540636041</v>
      </c>
      <c r="U77" s="123">
        <v>-0.15420200462606015</v>
      </c>
      <c r="V77" s="123">
        <v>0.18625872249060649</v>
      </c>
      <c r="W77" s="123">
        <v>2.7001862197392867E-2</v>
      </c>
      <c r="X77" s="122">
        <v>4.3591979075849885E-3</v>
      </c>
      <c r="Y77" s="124">
        <v>1.5308419630796877E-2</v>
      </c>
      <c r="Z77" s="127">
        <v>9.3290891283055899E-2</v>
      </c>
      <c r="AA77" s="126">
        <v>-0.64330637915543576</v>
      </c>
      <c r="AB77" s="123">
        <v>-0.33819507748404742</v>
      </c>
      <c r="AC77" s="124">
        <v>-0.49185520361990953</v>
      </c>
      <c r="AD77" s="123">
        <v>-8.068902991840432E-2</v>
      </c>
      <c r="AE77" s="122">
        <v>0.32118055555555558</v>
      </c>
      <c r="AF77" s="124">
        <v>0.12461197339246111</v>
      </c>
      <c r="AG77" s="127">
        <v>-0.18051511758118699</v>
      </c>
      <c r="AH77" s="126">
        <v>0.93450881612090675</v>
      </c>
      <c r="AI77" s="123">
        <v>-0.17217630853994492</v>
      </c>
      <c r="AJ77" s="124">
        <v>0.21905609973285833</v>
      </c>
      <c r="AK77" s="123">
        <v>-4.1420118343195256E-2</v>
      </c>
      <c r="AL77" s="122">
        <v>-0.33377135348226017</v>
      </c>
      <c r="AM77" s="124">
        <v>-0.21687697160883279</v>
      </c>
      <c r="AN77" s="124">
        <v>-8.3082809510795275E-2</v>
      </c>
      <c r="AO77" s="128">
        <v>0.78776041666666674</v>
      </c>
      <c r="AP77" s="122">
        <v>1.2262895174708817</v>
      </c>
      <c r="AQ77" s="123">
        <v>0.98027757487216949</v>
      </c>
      <c r="AR77" s="123">
        <v>0.79629629629629628</v>
      </c>
      <c r="AS77" s="122">
        <v>0.5</v>
      </c>
      <c r="AT77" s="124">
        <v>0.64501510574018117</v>
      </c>
      <c r="AU77" s="127">
        <v>0.78181818181818175</v>
      </c>
      <c r="AV77" s="128">
        <v>-5.4624908958485041E-2</v>
      </c>
      <c r="AW77" s="122">
        <v>-3.1390134529147962E-2</v>
      </c>
      <c r="AX77" s="123">
        <v>-4.315750645518257E-2</v>
      </c>
      <c r="AY77" s="123">
        <v>5.7846506300114564E-2</v>
      </c>
      <c r="AZ77" s="123">
        <v>-0.3550295857988166</v>
      </c>
      <c r="BA77" s="124">
        <v>-0.13437404346495252</v>
      </c>
      <c r="BB77" s="127">
        <v>-9.3007694881231173E-2</v>
      </c>
      <c r="BC77" s="128">
        <v>0.5</v>
      </c>
      <c r="BD77" s="123">
        <v>5.4012345679013141E-3</v>
      </c>
      <c r="BE77" s="123">
        <v>0.25289128758673862</v>
      </c>
      <c r="BF77" s="123">
        <v>4.3313481321061165E-3</v>
      </c>
      <c r="BG77" s="123">
        <v>1.3343527013251784</v>
      </c>
      <c r="BH77" s="123">
        <v>0.44448373408769459</v>
      </c>
      <c r="BI77" s="127">
        <v>0.36315012910365185</v>
      </c>
      <c r="BJ77" s="126">
        <v>0.38058151609553481</v>
      </c>
      <c r="BK77" s="123">
        <v>0.91159420289855064</v>
      </c>
      <c r="BL77" s="124">
        <v>0.60223835450695695</v>
      </c>
      <c r="BM77" s="124">
        <v>0.39568733153638824</v>
      </c>
      <c r="BN77" s="123">
        <v>0.12707423580786026</v>
      </c>
      <c r="BO77" s="123">
        <v>0.26560587515299883</v>
      </c>
      <c r="BP77" s="127">
        <v>0.41618184278176162</v>
      </c>
      <c r="BQ77" s="126">
        <v>-5.2651372696502774E-3</v>
      </c>
      <c r="BR77" s="123">
        <v>-0.25132676269901444</v>
      </c>
      <c r="BS77" s="127">
        <v>-0.12780819331697191</v>
      </c>
    </row>
    <row r="78" spans="1:71" ht="18" hidden="1" customHeight="1" x14ac:dyDescent="0.3">
      <c r="A78" s="129"/>
      <c r="B78" s="130"/>
      <c r="C78" s="59"/>
      <c r="D78" s="55"/>
      <c r="E78" s="53"/>
      <c r="F78" s="56"/>
      <c r="G78" s="56"/>
      <c r="H78" s="56"/>
      <c r="I78" s="56"/>
      <c r="J78" s="54"/>
      <c r="K78" s="59"/>
      <c r="L78" s="55"/>
      <c r="M78" s="53"/>
      <c r="N78" s="56"/>
      <c r="O78" s="56"/>
      <c r="P78" s="56"/>
      <c r="Q78" s="56"/>
      <c r="R78" s="54"/>
      <c r="S78" s="54"/>
      <c r="T78" s="60"/>
      <c r="U78" s="56"/>
      <c r="V78" s="56"/>
      <c r="W78" s="56"/>
      <c r="X78" s="53"/>
      <c r="Y78" s="54"/>
      <c r="Z78" s="58"/>
      <c r="AA78" s="60"/>
      <c r="AB78" s="56"/>
      <c r="AC78" s="54"/>
      <c r="AD78" s="56"/>
      <c r="AE78" s="53"/>
      <c r="AF78" s="54"/>
      <c r="AG78" s="58"/>
      <c r="AH78" s="60"/>
      <c r="AI78" s="56"/>
      <c r="AJ78" s="54"/>
      <c r="AK78" s="56"/>
      <c r="AL78" s="53"/>
      <c r="AM78" s="54"/>
      <c r="AN78" s="54"/>
      <c r="AO78" s="57"/>
      <c r="AP78" s="53"/>
      <c r="AQ78" s="56"/>
      <c r="AR78" s="56"/>
      <c r="AS78" s="53"/>
      <c r="AT78" s="54"/>
      <c r="AU78" s="58"/>
      <c r="AV78" s="57"/>
      <c r="AW78" s="53"/>
      <c r="AX78" s="56"/>
      <c r="AY78" s="56"/>
      <c r="AZ78" s="56"/>
      <c r="BA78" s="54"/>
      <c r="BB78" s="58"/>
      <c r="BC78" s="57"/>
      <c r="BD78" s="56"/>
      <c r="BE78" s="56"/>
      <c r="BF78" s="56"/>
      <c r="BG78" s="56"/>
      <c r="BH78" s="56"/>
      <c r="BI78" s="58"/>
      <c r="BJ78" s="60"/>
      <c r="BK78" s="56"/>
      <c r="BL78" s="54"/>
      <c r="BM78" s="54"/>
      <c r="BN78" s="56"/>
      <c r="BO78" s="56"/>
      <c r="BP78" s="58"/>
      <c r="BQ78" s="60"/>
      <c r="BR78" s="56"/>
      <c r="BS78" s="58"/>
    </row>
    <row r="79" spans="1:71" ht="18" hidden="1" customHeight="1" x14ac:dyDescent="0.3">
      <c r="A79" s="140"/>
      <c r="B79" s="130"/>
      <c r="C79" s="59"/>
      <c r="D79" s="55"/>
      <c r="E79" s="53"/>
      <c r="F79" s="56"/>
      <c r="G79" s="56"/>
      <c r="H79" s="56"/>
      <c r="I79" s="56"/>
      <c r="J79" s="54"/>
      <c r="K79" s="59"/>
      <c r="L79" s="55"/>
      <c r="M79" s="53"/>
      <c r="N79" s="56"/>
      <c r="O79" s="56"/>
      <c r="P79" s="56"/>
      <c r="Q79" s="56"/>
      <c r="R79" s="54"/>
      <c r="S79" s="54"/>
      <c r="T79" s="60"/>
      <c r="U79" s="56"/>
      <c r="V79" s="56"/>
      <c r="W79" s="56"/>
      <c r="X79" s="53"/>
      <c r="Y79" s="54"/>
      <c r="Z79" s="58"/>
      <c r="AA79" s="60"/>
      <c r="AB79" s="56"/>
      <c r="AC79" s="54"/>
      <c r="AD79" s="56"/>
      <c r="AE79" s="53"/>
      <c r="AF79" s="54"/>
      <c r="AG79" s="58"/>
      <c r="AH79" s="60"/>
      <c r="AI79" s="56"/>
      <c r="AJ79" s="54"/>
      <c r="AK79" s="56"/>
      <c r="AL79" s="53"/>
      <c r="AM79" s="54"/>
      <c r="AN79" s="54"/>
      <c r="AO79" s="57"/>
      <c r="AP79" s="53"/>
      <c r="AQ79" s="56"/>
      <c r="AR79" s="56"/>
      <c r="AS79" s="53"/>
      <c r="AT79" s="54"/>
      <c r="AU79" s="58"/>
      <c r="AV79" s="57"/>
      <c r="AW79" s="53"/>
      <c r="AX79" s="56"/>
      <c r="AY79" s="56"/>
      <c r="AZ79" s="56"/>
      <c r="BA79" s="54"/>
      <c r="BB79" s="58"/>
      <c r="BC79" s="57"/>
      <c r="BD79" s="56"/>
      <c r="BE79" s="56"/>
      <c r="BF79" s="56"/>
      <c r="BG79" s="56"/>
      <c r="BH79" s="56"/>
      <c r="BI79" s="58"/>
      <c r="BJ79" s="60"/>
      <c r="BK79" s="56"/>
      <c r="BL79" s="54"/>
      <c r="BM79" s="54"/>
      <c r="BN79" s="56"/>
      <c r="BO79" s="56"/>
      <c r="BP79" s="58"/>
      <c r="BQ79" s="60"/>
      <c r="BR79" s="56"/>
      <c r="BS79" s="58"/>
    </row>
    <row r="80" spans="1:71" ht="18" customHeight="1" x14ac:dyDescent="0.3">
      <c r="A80" s="589" t="s">
        <v>162</v>
      </c>
      <c r="B80" s="31" t="s">
        <v>90</v>
      </c>
      <c r="C80" s="110"/>
      <c r="D80" s="34"/>
      <c r="E80" s="32"/>
      <c r="F80" s="87"/>
      <c r="G80" s="87"/>
      <c r="H80" s="87"/>
      <c r="I80" s="87"/>
      <c r="J80" s="33"/>
      <c r="K80" s="110"/>
      <c r="L80" s="34"/>
      <c r="M80" s="32"/>
      <c r="N80" s="87"/>
      <c r="O80" s="87"/>
      <c r="P80" s="87"/>
      <c r="Q80" s="87"/>
      <c r="R80" s="33"/>
      <c r="S80" s="33"/>
      <c r="T80" s="43"/>
      <c r="U80" s="87"/>
      <c r="V80" s="87"/>
      <c r="W80" s="87"/>
      <c r="X80" s="32"/>
      <c r="Y80" s="33"/>
      <c r="Z80" s="86"/>
      <c r="AA80" s="43"/>
      <c r="AB80" s="87"/>
      <c r="AC80" s="33"/>
      <c r="AD80" s="87"/>
      <c r="AE80" s="32"/>
      <c r="AF80" s="33"/>
      <c r="AG80" s="86"/>
      <c r="AH80" s="43"/>
      <c r="AI80" s="87"/>
      <c r="AJ80" s="33"/>
      <c r="AK80" s="87"/>
      <c r="AL80" s="32"/>
      <c r="AM80" s="33"/>
      <c r="AN80" s="33"/>
      <c r="AO80" s="40"/>
      <c r="AP80" s="32"/>
      <c r="AQ80" s="87"/>
      <c r="AR80" s="87"/>
      <c r="AS80" s="32"/>
      <c r="AT80" s="33"/>
      <c r="AU80" s="86"/>
      <c r="AV80" s="40"/>
      <c r="AW80" s="32"/>
      <c r="AX80" s="87"/>
      <c r="AY80" s="87"/>
      <c r="AZ80" s="87"/>
      <c r="BA80" s="33"/>
      <c r="BB80" s="86"/>
      <c r="BC80" s="40"/>
      <c r="BD80" s="87"/>
      <c r="BE80" s="87"/>
      <c r="BF80" s="87"/>
      <c r="BG80" s="87"/>
      <c r="BH80" s="87"/>
      <c r="BI80" s="86"/>
      <c r="BJ80" s="43"/>
      <c r="BK80" s="87"/>
      <c r="BL80" s="33"/>
      <c r="BM80" s="33"/>
      <c r="BN80" s="87"/>
      <c r="BO80" s="87"/>
      <c r="BP80" s="86"/>
      <c r="BQ80" s="43"/>
      <c r="BR80" s="87"/>
      <c r="BS80" s="86"/>
    </row>
    <row r="81" spans="1:71" ht="18" customHeight="1" x14ac:dyDescent="0.3">
      <c r="A81" s="590"/>
      <c r="B81" s="44" t="s">
        <v>91</v>
      </c>
      <c r="C81" s="51"/>
      <c r="D81" s="112">
        <v>-6.5161775771256591E-2</v>
      </c>
      <c r="E81" s="113">
        <v>0.16097875080489366</v>
      </c>
      <c r="F81" s="114"/>
      <c r="G81" s="114"/>
      <c r="H81" s="114"/>
      <c r="I81" s="114"/>
      <c r="J81" s="115"/>
      <c r="K81" s="111"/>
      <c r="L81" s="112">
        <v>-7.3488630061009474E-2</v>
      </c>
      <c r="M81" s="113">
        <v>0.14293937068303908</v>
      </c>
      <c r="N81" s="114">
        <v>9.6783980582524354E-2</v>
      </c>
      <c r="O81" s="114">
        <v>0.11716367333107414</v>
      </c>
      <c r="P81" s="114">
        <v>1.1307767944936042E-2</v>
      </c>
      <c r="Q81" s="114">
        <v>-6.1323962820222122E-2</v>
      </c>
      <c r="R81" s="115">
        <v>-3.1626909675690151E-2</v>
      </c>
      <c r="S81" s="115">
        <v>3.4084106554923776E-2</v>
      </c>
      <c r="T81" s="116">
        <v>-7.6212858821554486E-2</v>
      </c>
      <c r="U81" s="114">
        <v>-4.2876901798063582E-2</v>
      </c>
      <c r="V81" s="114">
        <v>-5.7935845908849593E-2</v>
      </c>
      <c r="W81" s="114">
        <v>0.1212121212121211</v>
      </c>
      <c r="X81" s="113">
        <v>-3.3812341504649179E-2</v>
      </c>
      <c r="Y81" s="115">
        <v>3.238306116800449E-2</v>
      </c>
      <c r="Z81" s="117">
        <v>-1.0709504685408322E-2</v>
      </c>
      <c r="AA81" s="116">
        <v>0.19171361075776838</v>
      </c>
      <c r="AB81" s="114">
        <v>0.24624277456647392</v>
      </c>
      <c r="AC81" s="115">
        <v>0.22208806246478296</v>
      </c>
      <c r="AD81" s="114">
        <v>-0.12082670906200321</v>
      </c>
      <c r="AE81" s="113">
        <v>9.6714285714285975E-2</v>
      </c>
      <c r="AF81" s="115">
        <v>-4.168163538873948E-3</v>
      </c>
      <c r="AG81" s="117">
        <v>9.8628936107961973E-2</v>
      </c>
      <c r="AH81" s="116">
        <v>0.24656907593778588</v>
      </c>
      <c r="AI81" s="114">
        <v>-9.3228200371057501E-2</v>
      </c>
      <c r="AJ81" s="115">
        <v>5.3550256883151182E-2</v>
      </c>
      <c r="AK81" s="114">
        <v>-1.8576360348512289E-2</v>
      </c>
      <c r="AL81" s="113">
        <v>-0.2484168604885052</v>
      </c>
      <c r="AM81" s="115">
        <v>-0.15431687749965328</v>
      </c>
      <c r="AN81" s="115">
        <v>-4.9261661466511897E-2</v>
      </c>
      <c r="AO81" s="118">
        <v>-0.49345565749235476</v>
      </c>
      <c r="AP81" s="113">
        <v>-0.22442455242966752</v>
      </c>
      <c r="AQ81" s="114">
        <v>-0.361925601750547</v>
      </c>
      <c r="AR81" s="114">
        <v>-0.18643216080402014</v>
      </c>
      <c r="AS81" s="113">
        <v>9.7498104624715642E-2</v>
      </c>
      <c r="AT81" s="115">
        <v>-3.7405491444488681E-2</v>
      </c>
      <c r="AU81" s="117">
        <v>-0.21915266106442577</v>
      </c>
      <c r="AV81" s="118">
        <v>0.15044675199227231</v>
      </c>
      <c r="AW81" s="113">
        <v>-5.457543281121191E-2</v>
      </c>
      <c r="AX81" s="114">
        <v>2.8610621203213782E-2</v>
      </c>
      <c r="AY81" s="114">
        <v>0.18468190240889437</v>
      </c>
      <c r="AZ81" s="114">
        <v>6.8389057750759985E-2</v>
      </c>
      <c r="BA81" s="115">
        <v>0.11508887970235637</v>
      </c>
      <c r="BB81" s="117">
        <v>7.5512308865073319E-2</v>
      </c>
      <c r="BC81" s="118">
        <v>0.29974811083123432</v>
      </c>
      <c r="BD81" s="114">
        <v>0.21782350889431457</v>
      </c>
      <c r="BE81" s="114">
        <v>0.25500095256239286</v>
      </c>
      <c r="BF81" s="114">
        <v>0.30239833159541196</v>
      </c>
      <c r="BG81" s="114">
        <v>6.5304538988749439E-2</v>
      </c>
      <c r="BH81" s="114">
        <v>0.16645658782531325</v>
      </c>
      <c r="BI81" s="117">
        <v>0.19812382739211998</v>
      </c>
      <c r="BJ81" s="116">
        <v>0.40304059518033308</v>
      </c>
      <c r="BK81" s="114">
        <v>0.37115215479331565</v>
      </c>
      <c r="BL81" s="115">
        <v>0.38631295655517106</v>
      </c>
      <c r="BM81" s="115">
        <v>0.32906325060048047</v>
      </c>
      <c r="BN81" s="114">
        <v>0.29558145180869144</v>
      </c>
      <c r="BO81" s="114">
        <v>0.31153063818967719</v>
      </c>
      <c r="BP81" s="117">
        <v>0.34537356021853349</v>
      </c>
      <c r="BQ81" s="116">
        <v>0.14109510086455335</v>
      </c>
      <c r="BR81" s="114">
        <v>-0.11128928800513149</v>
      </c>
      <c r="BS81" s="117">
        <v>1.0150313383992415E-2</v>
      </c>
    </row>
    <row r="82" spans="1:71" ht="18" customHeight="1" x14ac:dyDescent="0.3">
      <c r="A82" s="590"/>
      <c r="B82" s="62" t="s">
        <v>146</v>
      </c>
      <c r="C82" s="119"/>
      <c r="D82" s="65"/>
      <c r="E82" s="63"/>
      <c r="F82" s="75"/>
      <c r="G82" s="75"/>
      <c r="H82" s="75"/>
      <c r="I82" s="75"/>
      <c r="J82" s="64"/>
      <c r="K82" s="119"/>
      <c r="L82" s="65"/>
      <c r="M82" s="63"/>
      <c r="N82" s="75"/>
      <c r="O82" s="75"/>
      <c r="P82" s="75"/>
      <c r="Q82" s="75"/>
      <c r="R82" s="64"/>
      <c r="S82" s="64"/>
      <c r="T82" s="74"/>
      <c r="U82" s="75"/>
      <c r="V82" s="75"/>
      <c r="W82" s="75"/>
      <c r="X82" s="63"/>
      <c r="Y82" s="64"/>
      <c r="Z82" s="70"/>
      <c r="AA82" s="74"/>
      <c r="AB82" s="75"/>
      <c r="AC82" s="64"/>
      <c r="AD82" s="75"/>
      <c r="AE82" s="63"/>
      <c r="AF82" s="64"/>
      <c r="AG82" s="70"/>
      <c r="AH82" s="74"/>
      <c r="AI82" s="75"/>
      <c r="AJ82" s="64"/>
      <c r="AK82" s="75"/>
      <c r="AL82" s="63"/>
      <c r="AM82" s="64"/>
      <c r="AN82" s="64"/>
      <c r="AO82" s="71"/>
      <c r="AP82" s="63"/>
      <c r="AQ82" s="75"/>
      <c r="AR82" s="75"/>
      <c r="AS82" s="63"/>
      <c r="AT82" s="64"/>
      <c r="AU82" s="70"/>
      <c r="AV82" s="71"/>
      <c r="AW82" s="63"/>
      <c r="AX82" s="75"/>
      <c r="AY82" s="75"/>
      <c r="AZ82" s="75"/>
      <c r="BA82" s="64"/>
      <c r="BB82" s="70"/>
      <c r="BC82" s="71"/>
      <c r="BD82" s="75"/>
      <c r="BE82" s="75"/>
      <c r="BF82" s="75"/>
      <c r="BG82" s="75"/>
      <c r="BH82" s="75"/>
      <c r="BI82" s="70"/>
      <c r="BJ82" s="74"/>
      <c r="BK82" s="75"/>
      <c r="BL82" s="64"/>
      <c r="BM82" s="64"/>
      <c r="BN82" s="75"/>
      <c r="BO82" s="75"/>
      <c r="BP82" s="70"/>
      <c r="BQ82" s="74"/>
      <c r="BR82" s="75"/>
      <c r="BS82" s="70"/>
    </row>
    <row r="83" spans="1:71" ht="18" customHeight="1" thickBot="1" x14ac:dyDescent="0.35">
      <c r="A83" s="591"/>
      <c r="B83" s="76" t="s">
        <v>103</v>
      </c>
      <c r="C83" s="95"/>
      <c r="D83" s="145" t="s">
        <v>160</v>
      </c>
      <c r="E83" s="122">
        <v>-1.1511577107907383</v>
      </c>
      <c r="F83" s="123"/>
      <c r="G83" s="123"/>
      <c r="H83" s="123"/>
      <c r="I83" s="123"/>
      <c r="J83" s="124"/>
      <c r="K83" s="125"/>
      <c r="L83" s="121">
        <v>1.2398843930635839</v>
      </c>
      <c r="M83" s="141" t="s">
        <v>160</v>
      </c>
      <c r="N83" s="123">
        <v>-0.11214953271028039</v>
      </c>
      <c r="O83" s="123">
        <v>6.419354838709677</v>
      </c>
      <c r="P83" s="123">
        <v>-0.7230215827338129</v>
      </c>
      <c r="Q83" s="123">
        <v>0.19696969696969702</v>
      </c>
      <c r="R83" s="124">
        <v>-0.1203473945409429</v>
      </c>
      <c r="S83" s="124">
        <v>-0.38193548387096776</v>
      </c>
      <c r="T83" s="142" t="s">
        <v>160</v>
      </c>
      <c r="U83" s="123">
        <v>0.74210526315789482</v>
      </c>
      <c r="V83" s="123" t="s">
        <v>163</v>
      </c>
      <c r="W83" s="123" t="s">
        <v>160</v>
      </c>
      <c r="X83" s="122">
        <v>-0.38924050632911389</v>
      </c>
      <c r="Y83" s="124">
        <v>-0.50775740479548659</v>
      </c>
      <c r="Z83" s="127">
        <v>-0.75156576200417535</v>
      </c>
      <c r="AA83" s="142" t="s">
        <v>160</v>
      </c>
      <c r="AB83" s="123">
        <v>0.34138972809667667</v>
      </c>
      <c r="AC83" s="124" t="s">
        <v>160</v>
      </c>
      <c r="AD83" s="143" t="s">
        <v>160</v>
      </c>
      <c r="AE83" s="122">
        <v>-3.8860103626943032E-2</v>
      </c>
      <c r="AF83" s="124">
        <v>0.40687679083094563</v>
      </c>
      <c r="AG83" s="127">
        <v>5.6470588235294121</v>
      </c>
      <c r="AH83" s="142">
        <v>-1.9027777777777777</v>
      </c>
      <c r="AI83" s="123">
        <v>0.64189189189189189</v>
      </c>
      <c r="AJ83" s="124">
        <v>1.8633333333333333</v>
      </c>
      <c r="AK83" s="143">
        <v>-9.1666666666666674E-2</v>
      </c>
      <c r="AL83" s="122">
        <v>-1.2291105121293802</v>
      </c>
      <c r="AM83" s="124">
        <v>-0.95112016293279023</v>
      </c>
      <c r="AN83" s="124">
        <v>0.11630847029077107</v>
      </c>
      <c r="AO83" s="144">
        <v>-3.7615384615384615</v>
      </c>
      <c r="AP83" s="122">
        <v>-0.96296296296296302</v>
      </c>
      <c r="AQ83" s="123">
        <v>-1.3864959254947613</v>
      </c>
      <c r="AR83" s="143">
        <v>1.4128440366972477</v>
      </c>
      <c r="AS83" s="122">
        <v>-3.2</v>
      </c>
      <c r="AT83" s="124">
        <v>17.75</v>
      </c>
      <c r="AU83" s="127">
        <v>-0.86636466591166483</v>
      </c>
      <c r="AV83" s="144">
        <v>-1.3175487465181059</v>
      </c>
      <c r="AW83" s="122">
        <v>6.666666666666667</v>
      </c>
      <c r="AX83" s="123" t="s">
        <v>163</v>
      </c>
      <c r="AY83" s="143">
        <v>0.34980988593155904</v>
      </c>
      <c r="AZ83" s="123">
        <v>2.8128342245989306</v>
      </c>
      <c r="BA83" s="124">
        <v>1.3733333333333335</v>
      </c>
      <c r="BB83" s="127">
        <v>10.771186440677965</v>
      </c>
      <c r="BC83" s="144">
        <v>4.1754385964912277</v>
      </c>
      <c r="BD83" s="123">
        <v>2.6859903381642511</v>
      </c>
      <c r="BE83" s="123">
        <v>3.2149532710280377</v>
      </c>
      <c r="BF83" s="123">
        <v>3.1915492957746476</v>
      </c>
      <c r="BG83" s="123">
        <v>4.2075736325386526E-3</v>
      </c>
      <c r="BH83" s="123">
        <v>1.0627340823970037</v>
      </c>
      <c r="BI83" s="127">
        <v>1.5197984161267097</v>
      </c>
      <c r="BJ83" s="142">
        <v>1.1587561374795419</v>
      </c>
      <c r="BK83" s="123">
        <v>0.56268221574344013</v>
      </c>
      <c r="BL83" s="124">
        <v>0.84348496530454886</v>
      </c>
      <c r="BM83" s="124">
        <v>0.12634408602150549</v>
      </c>
      <c r="BN83" s="123">
        <v>1.7946927374301676</v>
      </c>
      <c r="BO83" s="123">
        <v>0.66908760780753518</v>
      </c>
      <c r="BP83" s="127">
        <v>0.73371428571428576</v>
      </c>
      <c r="BQ83" s="142">
        <v>0.5542077331311599</v>
      </c>
      <c r="BR83" s="123">
        <v>0.41231343283582089</v>
      </c>
      <c r="BS83" s="127">
        <v>0.49058971141781682</v>
      </c>
    </row>
    <row r="84" spans="1:71" ht="18" hidden="1" customHeight="1" x14ac:dyDescent="0.3">
      <c r="A84" s="129"/>
      <c r="B84" s="130"/>
      <c r="C84" s="59"/>
      <c r="D84" s="132"/>
      <c r="E84" s="133"/>
      <c r="F84" s="134"/>
      <c r="G84" s="134"/>
      <c r="H84" s="134"/>
      <c r="I84" s="134"/>
      <c r="J84" s="135"/>
      <c r="K84" s="136"/>
      <c r="L84" s="132"/>
      <c r="M84" s="133"/>
      <c r="N84" s="134"/>
      <c r="O84" s="134"/>
      <c r="P84" s="134"/>
      <c r="Q84" s="134"/>
      <c r="R84" s="135"/>
      <c r="S84" s="135"/>
      <c r="T84" s="137"/>
      <c r="U84" s="134"/>
      <c r="V84" s="134"/>
      <c r="W84" s="134"/>
      <c r="X84" s="133"/>
      <c r="Y84" s="135"/>
      <c r="Z84" s="138"/>
      <c r="AA84" s="137"/>
      <c r="AB84" s="134"/>
      <c r="AC84" s="135"/>
      <c r="AD84" s="134"/>
      <c r="AE84" s="133"/>
      <c r="AF84" s="135"/>
      <c r="AG84" s="138"/>
      <c r="AH84" s="137"/>
      <c r="AI84" s="134"/>
      <c r="AJ84" s="135"/>
      <c r="AK84" s="134"/>
      <c r="AL84" s="133"/>
      <c r="AM84" s="135"/>
      <c r="AN84" s="135"/>
      <c r="AO84" s="139"/>
      <c r="AP84" s="133"/>
      <c r="AQ84" s="134"/>
      <c r="AR84" s="134"/>
      <c r="AS84" s="133"/>
      <c r="AT84" s="135"/>
      <c r="AU84" s="138"/>
      <c r="AV84" s="139"/>
      <c r="AW84" s="133"/>
      <c r="AX84" s="134"/>
      <c r="AY84" s="134"/>
      <c r="AZ84" s="134"/>
      <c r="BA84" s="135"/>
      <c r="BB84" s="138"/>
      <c r="BC84" s="139"/>
      <c r="BD84" s="134"/>
      <c r="BE84" s="134"/>
      <c r="BF84" s="134"/>
      <c r="BG84" s="134"/>
      <c r="BH84" s="134"/>
      <c r="BI84" s="138"/>
      <c r="BJ84" s="137"/>
      <c r="BK84" s="134"/>
      <c r="BL84" s="135"/>
      <c r="BM84" s="135"/>
      <c r="BN84" s="134"/>
      <c r="BO84" s="134"/>
      <c r="BP84" s="138"/>
      <c r="BQ84" s="137"/>
      <c r="BR84" s="134"/>
      <c r="BS84" s="138"/>
    </row>
    <row r="85" spans="1:71" ht="18" hidden="1" customHeight="1" x14ac:dyDescent="0.3">
      <c r="A85" s="140"/>
      <c r="B85" s="130"/>
      <c r="C85" s="59"/>
      <c r="D85" s="132"/>
      <c r="E85" s="133"/>
      <c r="F85" s="134"/>
      <c r="G85" s="134"/>
      <c r="H85" s="134"/>
      <c r="I85" s="134"/>
      <c r="J85" s="135"/>
      <c r="K85" s="136"/>
      <c r="L85" s="132"/>
      <c r="M85" s="133"/>
      <c r="N85" s="134"/>
      <c r="O85" s="134"/>
      <c r="P85" s="134"/>
      <c r="Q85" s="134"/>
      <c r="R85" s="135"/>
      <c r="S85" s="135"/>
      <c r="T85" s="137"/>
      <c r="U85" s="134"/>
      <c r="V85" s="134"/>
      <c r="W85" s="134"/>
      <c r="X85" s="133"/>
      <c r="Y85" s="135"/>
      <c r="Z85" s="138"/>
      <c r="AA85" s="137"/>
      <c r="AB85" s="134"/>
      <c r="AC85" s="135"/>
      <c r="AD85" s="134"/>
      <c r="AE85" s="133"/>
      <c r="AF85" s="135"/>
      <c r="AG85" s="138"/>
      <c r="AH85" s="137"/>
      <c r="AI85" s="134"/>
      <c r="AJ85" s="135"/>
      <c r="AK85" s="134"/>
      <c r="AL85" s="133"/>
      <c r="AM85" s="135"/>
      <c r="AN85" s="135"/>
      <c r="AO85" s="139"/>
      <c r="AP85" s="133"/>
      <c r="AQ85" s="134"/>
      <c r="AR85" s="134"/>
      <c r="AS85" s="133"/>
      <c r="AT85" s="135"/>
      <c r="AU85" s="138"/>
      <c r="AV85" s="139"/>
      <c r="AW85" s="133"/>
      <c r="AX85" s="134"/>
      <c r="AY85" s="134"/>
      <c r="AZ85" s="134"/>
      <c r="BA85" s="135"/>
      <c r="BB85" s="138"/>
      <c r="BC85" s="139"/>
      <c r="BD85" s="134"/>
      <c r="BE85" s="134"/>
      <c r="BF85" s="134"/>
      <c r="BG85" s="134"/>
      <c r="BH85" s="134"/>
      <c r="BI85" s="138"/>
      <c r="BJ85" s="137"/>
      <c r="BK85" s="134"/>
      <c r="BL85" s="135"/>
      <c r="BM85" s="135"/>
      <c r="BN85" s="134"/>
      <c r="BO85" s="134"/>
      <c r="BP85" s="138"/>
      <c r="BQ85" s="137"/>
      <c r="BR85" s="134"/>
      <c r="BS85" s="138"/>
    </row>
    <row r="86" spans="1:71" ht="18" customHeight="1" x14ac:dyDescent="0.3">
      <c r="A86" s="589" t="s">
        <v>164</v>
      </c>
      <c r="B86" s="31" t="s">
        <v>90</v>
      </c>
      <c r="C86" s="110"/>
      <c r="D86" s="34"/>
      <c r="E86" s="32"/>
      <c r="F86" s="87"/>
      <c r="G86" s="87"/>
      <c r="H86" s="87"/>
      <c r="I86" s="87"/>
      <c r="J86" s="33"/>
      <c r="K86" s="110"/>
      <c r="L86" s="34"/>
      <c r="M86" s="32"/>
      <c r="N86" s="87"/>
      <c r="O86" s="87"/>
      <c r="P86" s="87"/>
      <c r="Q86" s="87"/>
      <c r="R86" s="33"/>
      <c r="S86" s="33"/>
      <c r="T86" s="43"/>
      <c r="U86" s="87"/>
      <c r="V86" s="87"/>
      <c r="W86" s="87"/>
      <c r="X86" s="32"/>
      <c r="Y86" s="33"/>
      <c r="Z86" s="86"/>
      <c r="AA86" s="43"/>
      <c r="AB86" s="87"/>
      <c r="AC86" s="33"/>
      <c r="AD86" s="87"/>
      <c r="AE86" s="32"/>
      <c r="AF86" s="33"/>
      <c r="AG86" s="86"/>
      <c r="AH86" s="43"/>
      <c r="AI86" s="87"/>
      <c r="AJ86" s="33"/>
      <c r="AK86" s="87"/>
      <c r="AL86" s="32"/>
      <c r="AM86" s="33"/>
      <c r="AN86" s="33"/>
      <c r="AO86" s="40"/>
      <c r="AP86" s="32"/>
      <c r="AQ86" s="87"/>
      <c r="AR86" s="87"/>
      <c r="AS86" s="32"/>
      <c r="AT86" s="33"/>
      <c r="AU86" s="86"/>
      <c r="AV86" s="40"/>
      <c r="AW86" s="32"/>
      <c r="AX86" s="87"/>
      <c r="AY86" s="87"/>
      <c r="AZ86" s="87"/>
      <c r="BA86" s="33"/>
      <c r="BB86" s="86"/>
      <c r="BC86" s="40"/>
      <c r="BD86" s="87"/>
      <c r="BE86" s="87"/>
      <c r="BF86" s="87"/>
      <c r="BG86" s="87"/>
      <c r="BH86" s="87"/>
      <c r="BI86" s="86"/>
      <c r="BJ86" s="43"/>
      <c r="BK86" s="87"/>
      <c r="BL86" s="33"/>
      <c r="BM86" s="33"/>
      <c r="BN86" s="87"/>
      <c r="BO86" s="87"/>
      <c r="BP86" s="86"/>
      <c r="BQ86" s="43"/>
      <c r="BR86" s="87"/>
      <c r="BS86" s="86"/>
    </row>
    <row r="87" spans="1:71" ht="18" customHeight="1" x14ac:dyDescent="0.3">
      <c r="A87" s="590"/>
      <c r="B87" s="44" t="s">
        <v>91</v>
      </c>
      <c r="C87" s="51"/>
      <c r="D87" s="112">
        <v>6.2664397338697109E-2</v>
      </c>
      <c r="E87" s="113">
        <v>2.9120559114725886E-4</v>
      </c>
      <c r="F87" s="114"/>
      <c r="G87" s="114"/>
      <c r="H87" s="114"/>
      <c r="I87" s="114"/>
      <c r="J87" s="115"/>
      <c r="K87" s="111"/>
      <c r="L87" s="112">
        <v>-0.12983988355167397</v>
      </c>
      <c r="M87" s="113">
        <v>-0.31624423963133641</v>
      </c>
      <c r="N87" s="114">
        <v>0.78263888888888888</v>
      </c>
      <c r="O87" s="114">
        <v>0.18198992443324946</v>
      </c>
      <c r="P87" s="114">
        <v>0.21360069747166532</v>
      </c>
      <c r="Q87" s="114">
        <v>0.25498489425981874</v>
      </c>
      <c r="R87" s="115">
        <v>0.23804425410421137</v>
      </c>
      <c r="S87" s="115">
        <v>0.20826363332218123</v>
      </c>
      <c r="T87" s="116">
        <v>1.0278011794439763</v>
      </c>
      <c r="U87" s="114">
        <v>-0.41488118426178422</v>
      </c>
      <c r="V87" s="114">
        <v>4.1289291422482721E-2</v>
      </c>
      <c r="W87" s="114">
        <v>0.7737068965517242</v>
      </c>
      <c r="X87" s="113">
        <v>-0.23302840635532018</v>
      </c>
      <c r="Y87" s="115">
        <v>0.170942634765062</v>
      </c>
      <c r="Z87" s="117">
        <v>0.10355807836079189</v>
      </c>
      <c r="AA87" s="116">
        <v>-0.23140839218944742</v>
      </c>
      <c r="AB87" s="114">
        <v>0.11784287616511313</v>
      </c>
      <c r="AC87" s="115">
        <v>-9.7211563059605988E-2</v>
      </c>
      <c r="AD87" s="114">
        <v>-0.47752126366950187</v>
      </c>
      <c r="AE87" s="113">
        <v>-0.27495291902071561</v>
      </c>
      <c r="AF87" s="115">
        <v>-0.39807976366322007</v>
      </c>
      <c r="AG87" s="117">
        <v>-0.25053318278760506</v>
      </c>
      <c r="AH87" s="116">
        <v>-0.52864864864864858</v>
      </c>
      <c r="AI87" s="114">
        <v>-0.39666468135795119</v>
      </c>
      <c r="AJ87" s="115">
        <v>-0.46585434967412864</v>
      </c>
      <c r="AK87" s="114">
        <v>-0.22325581395348837</v>
      </c>
      <c r="AL87" s="113">
        <v>0.31082251082251089</v>
      </c>
      <c r="AM87" s="115">
        <v>2.9038854805725878E-2</v>
      </c>
      <c r="AN87" s="115">
        <v>-0.26330766655507198</v>
      </c>
      <c r="AO87" s="118">
        <v>0.60894495412844041</v>
      </c>
      <c r="AP87" s="113">
        <v>2.7640671273445161E-2</v>
      </c>
      <c r="AQ87" s="114">
        <v>0.29655172413793096</v>
      </c>
      <c r="AR87" s="114">
        <v>0.15069860279441127</v>
      </c>
      <c r="AS87" s="113">
        <v>-0.25363276089828268</v>
      </c>
      <c r="AT87" s="115">
        <v>-9.2607313195548491E-2</v>
      </c>
      <c r="AU87" s="117">
        <v>7.4074074074074181E-2</v>
      </c>
      <c r="AV87" s="118">
        <v>-0.28652886671418387</v>
      </c>
      <c r="AW87" s="113">
        <v>-0.11815561959654175</v>
      </c>
      <c r="AX87" s="114">
        <v>-0.21481178396072009</v>
      </c>
      <c r="AY87" s="114">
        <v>0.21248915871639196</v>
      </c>
      <c r="AZ87" s="114">
        <v>0.2469026548672566</v>
      </c>
      <c r="BA87" s="115">
        <v>0.22952255803766963</v>
      </c>
      <c r="BB87" s="117">
        <v>-2.1155066638456343E-4</v>
      </c>
      <c r="BC87" s="118">
        <v>1.5074925074925076</v>
      </c>
      <c r="BD87" s="114">
        <v>-3.1590413943355156E-2</v>
      </c>
      <c r="BE87" s="114">
        <v>0.77123501823866603</v>
      </c>
      <c r="BF87" s="114">
        <v>7.1530758226037161E-3</v>
      </c>
      <c r="BG87" s="114">
        <v>0.19233498935415194</v>
      </c>
      <c r="BH87" s="114">
        <v>0.10010687566797283</v>
      </c>
      <c r="BI87" s="117">
        <v>0.37261955141768932</v>
      </c>
      <c r="BJ87" s="116">
        <v>-0.41832669322709159</v>
      </c>
      <c r="BK87" s="114">
        <v>0.24634420697412818</v>
      </c>
      <c r="BL87" s="115">
        <v>-0.24448367166813767</v>
      </c>
      <c r="BM87" s="115">
        <v>0.50568181818181812</v>
      </c>
      <c r="BN87" s="114">
        <v>0.713095238095238</v>
      </c>
      <c r="BO87" s="114">
        <v>0.61852331606217614</v>
      </c>
      <c r="BP87" s="117">
        <v>0.16633266533066138</v>
      </c>
      <c r="BQ87" s="116">
        <v>0.47602739726027399</v>
      </c>
      <c r="BR87" s="114">
        <v>0.16967509025270755</v>
      </c>
      <c r="BS87" s="117">
        <v>0.34384735202492211</v>
      </c>
    </row>
    <row r="88" spans="1:71" ht="18" customHeight="1" x14ac:dyDescent="0.3">
      <c r="A88" s="590"/>
      <c r="B88" s="62" t="s">
        <v>146</v>
      </c>
      <c r="C88" s="119"/>
      <c r="D88" s="65"/>
      <c r="E88" s="63"/>
      <c r="F88" s="75"/>
      <c r="G88" s="75"/>
      <c r="H88" s="75"/>
      <c r="I88" s="75"/>
      <c r="J88" s="64"/>
      <c r="K88" s="119"/>
      <c r="L88" s="65"/>
      <c r="M88" s="63"/>
      <c r="N88" s="75"/>
      <c r="O88" s="75"/>
      <c r="P88" s="75"/>
      <c r="Q88" s="75"/>
      <c r="R88" s="64"/>
      <c r="S88" s="64"/>
      <c r="T88" s="74"/>
      <c r="U88" s="75"/>
      <c r="V88" s="75"/>
      <c r="W88" s="75"/>
      <c r="X88" s="63"/>
      <c r="Y88" s="64"/>
      <c r="Z88" s="70"/>
      <c r="AA88" s="74"/>
      <c r="AB88" s="75"/>
      <c r="AC88" s="64"/>
      <c r="AD88" s="75"/>
      <c r="AE88" s="63"/>
      <c r="AF88" s="64"/>
      <c r="AG88" s="70"/>
      <c r="AH88" s="74"/>
      <c r="AI88" s="75"/>
      <c r="AJ88" s="64"/>
      <c r="AK88" s="75"/>
      <c r="AL88" s="63"/>
      <c r="AM88" s="64"/>
      <c r="AN88" s="64"/>
      <c r="AO88" s="71"/>
      <c r="AP88" s="63"/>
      <c r="AQ88" s="75"/>
      <c r="AR88" s="75"/>
      <c r="AS88" s="63"/>
      <c r="AT88" s="64"/>
      <c r="AU88" s="70"/>
      <c r="AV88" s="71"/>
      <c r="AW88" s="63"/>
      <c r="AX88" s="75"/>
      <c r="AY88" s="75"/>
      <c r="AZ88" s="75"/>
      <c r="BA88" s="64"/>
      <c r="BB88" s="70"/>
      <c r="BC88" s="71"/>
      <c r="BD88" s="75"/>
      <c r="BE88" s="75"/>
      <c r="BF88" s="75"/>
      <c r="BG88" s="75"/>
      <c r="BH88" s="75"/>
      <c r="BI88" s="70"/>
      <c r="BJ88" s="74"/>
      <c r="BK88" s="75"/>
      <c r="BL88" s="64"/>
      <c r="BM88" s="64"/>
      <c r="BN88" s="75"/>
      <c r="BO88" s="75"/>
      <c r="BP88" s="70"/>
      <c r="BQ88" s="74"/>
      <c r="BR88" s="75"/>
      <c r="BS88" s="70"/>
    </row>
    <row r="89" spans="1:71" ht="18" customHeight="1" thickBot="1" x14ac:dyDescent="0.35">
      <c r="A89" s="591"/>
      <c r="B89" s="76" t="s">
        <v>103</v>
      </c>
      <c r="C89" s="95"/>
      <c r="D89" s="121">
        <v>-0.2709141274238227</v>
      </c>
      <c r="E89" s="122">
        <v>-3.8753799392097221E-2</v>
      </c>
      <c r="F89" s="123"/>
      <c r="G89" s="123"/>
      <c r="H89" s="123"/>
      <c r="I89" s="123"/>
      <c r="J89" s="124"/>
      <c r="K89" s="125"/>
      <c r="L89" s="121">
        <v>-0.30276679841897236</v>
      </c>
      <c r="M89" s="122">
        <v>-0.625</v>
      </c>
      <c r="N89" s="123">
        <v>-0.65217391304347827</v>
      </c>
      <c r="O89" s="123">
        <v>-0.6376811594202898</v>
      </c>
      <c r="P89" s="123">
        <v>1.3782051282051282</v>
      </c>
      <c r="Q89" s="123">
        <v>3.6745406824147064E-2</v>
      </c>
      <c r="R89" s="124">
        <v>0.42644320297951577</v>
      </c>
      <c r="S89" s="124">
        <v>1.0204081632652962E-2</v>
      </c>
      <c r="T89" s="126">
        <v>1.4202898550724639</v>
      </c>
      <c r="U89" s="123">
        <v>-0.2142857142857143</v>
      </c>
      <c r="V89" s="123">
        <v>0.68799999999999994</v>
      </c>
      <c r="W89" s="123">
        <v>0.39083557951482484</v>
      </c>
      <c r="X89" s="122">
        <v>0.64050632911392413</v>
      </c>
      <c r="Y89" s="124">
        <v>0.51958224543080944</v>
      </c>
      <c r="Z89" s="127">
        <v>0.54320987654320985</v>
      </c>
      <c r="AA89" s="126">
        <v>1.0598802395209579</v>
      </c>
      <c r="AB89" s="123">
        <v>4.8409090909090908</v>
      </c>
      <c r="AC89" s="124">
        <v>1.8483412322274884</v>
      </c>
      <c r="AD89" s="123">
        <v>-0.55232558139534882</v>
      </c>
      <c r="AE89" s="122">
        <v>-0.43364197530864201</v>
      </c>
      <c r="AF89" s="124">
        <v>-0.4862542955326461</v>
      </c>
      <c r="AG89" s="127">
        <v>-0.128</v>
      </c>
      <c r="AH89" s="126">
        <v>-0.41860465116279066</v>
      </c>
      <c r="AI89" s="143" t="s">
        <v>160</v>
      </c>
      <c r="AJ89" s="124">
        <v>-0.70549084858569056</v>
      </c>
      <c r="AK89" s="123">
        <v>0.62770562770562766</v>
      </c>
      <c r="AL89" s="122">
        <v>0.18801089918256131</v>
      </c>
      <c r="AM89" s="124">
        <v>0.35785953177257523</v>
      </c>
      <c r="AN89" s="124">
        <v>-0.17514595496246876</v>
      </c>
      <c r="AO89" s="128">
        <v>-1.165</v>
      </c>
      <c r="AP89" s="141" t="s">
        <v>163</v>
      </c>
      <c r="AQ89" s="123">
        <v>0.90960451977401124</v>
      </c>
      <c r="AR89" s="123">
        <v>0.1356382978723405</v>
      </c>
      <c r="AS89" s="122">
        <v>0.12614678899082565</v>
      </c>
      <c r="AT89" s="124">
        <v>0.13054187192118216</v>
      </c>
      <c r="AU89" s="127">
        <v>0.26996966632962582</v>
      </c>
      <c r="AV89" s="128">
        <v>0.57575757575757569</v>
      </c>
      <c r="AW89" s="141">
        <v>-9.4339622641509413E-2</v>
      </c>
      <c r="AX89" s="123">
        <v>-0.15976331360946749</v>
      </c>
      <c r="AY89" s="123">
        <v>-0.59250585480093676</v>
      </c>
      <c r="AZ89" s="123">
        <v>-0.71690427698574344</v>
      </c>
      <c r="BA89" s="124">
        <v>-0.65904139433551201</v>
      </c>
      <c r="BB89" s="127">
        <v>-0.52468152866242046</v>
      </c>
      <c r="BC89" s="144" t="s">
        <v>163</v>
      </c>
      <c r="BD89" s="143">
        <v>-0.32738095238095233</v>
      </c>
      <c r="BE89" s="123">
        <v>0.426056338028169</v>
      </c>
      <c r="BF89" s="123">
        <v>0.54597701149425282</v>
      </c>
      <c r="BG89" s="143">
        <v>1.6690647482014387</v>
      </c>
      <c r="BH89" s="123">
        <v>1.0447284345047922</v>
      </c>
      <c r="BI89" s="127">
        <v>0.75041876046901179</v>
      </c>
      <c r="BJ89" s="142" t="s">
        <v>163</v>
      </c>
      <c r="BK89" s="143">
        <v>0.45132743362831862</v>
      </c>
      <c r="BL89" s="124">
        <v>-0.62222222222222223</v>
      </c>
      <c r="BM89" s="124">
        <v>6.6914498141263934E-2</v>
      </c>
      <c r="BN89" s="123">
        <v>-0.4878706199460916</v>
      </c>
      <c r="BO89" s="123">
        <v>-0.25468749999999996</v>
      </c>
      <c r="BP89" s="127">
        <v>-0.39712918660287078</v>
      </c>
      <c r="BQ89" s="142" t="s">
        <v>163</v>
      </c>
      <c r="BR89" s="143">
        <v>-0.33841463414634143</v>
      </c>
      <c r="BS89" s="127">
        <v>1.9803921568627452</v>
      </c>
    </row>
    <row r="90" spans="1:71" ht="18" customHeight="1" x14ac:dyDescent="0.3">
      <c r="A90" s="589" t="s">
        <v>153</v>
      </c>
      <c r="B90" s="31" t="s">
        <v>90</v>
      </c>
      <c r="C90" s="110"/>
      <c r="D90" s="34"/>
      <c r="E90" s="32"/>
      <c r="F90" s="87"/>
      <c r="G90" s="87"/>
      <c r="H90" s="87"/>
      <c r="I90" s="87"/>
      <c r="J90" s="33"/>
      <c r="K90" s="110"/>
      <c r="L90" s="34"/>
      <c r="M90" s="32"/>
      <c r="N90" s="87"/>
      <c r="O90" s="87"/>
      <c r="P90" s="87"/>
      <c r="Q90" s="87"/>
      <c r="R90" s="33"/>
      <c r="S90" s="33"/>
      <c r="T90" s="43"/>
      <c r="U90" s="87"/>
      <c r="V90" s="87"/>
      <c r="W90" s="87"/>
      <c r="X90" s="32"/>
      <c r="Y90" s="33"/>
      <c r="Z90" s="86"/>
      <c r="AA90" s="43"/>
      <c r="AB90" s="87"/>
      <c r="AC90" s="33"/>
      <c r="AD90" s="87"/>
      <c r="AE90" s="32"/>
      <c r="AF90" s="33"/>
      <c r="AG90" s="86"/>
      <c r="AH90" s="43"/>
      <c r="AI90" s="87"/>
      <c r="AJ90" s="33"/>
      <c r="AK90" s="87"/>
      <c r="AL90" s="32"/>
      <c r="AM90" s="33"/>
      <c r="AN90" s="33"/>
      <c r="AO90" s="40"/>
      <c r="AP90" s="32"/>
      <c r="AQ90" s="87"/>
      <c r="AR90" s="87"/>
      <c r="AS90" s="32"/>
      <c r="AT90" s="33"/>
      <c r="AU90" s="86"/>
      <c r="AV90" s="40"/>
      <c r="AW90" s="32"/>
      <c r="AX90" s="87"/>
      <c r="AY90" s="87"/>
      <c r="AZ90" s="87"/>
      <c r="BA90" s="33"/>
      <c r="BB90" s="86"/>
      <c r="BC90" s="40"/>
      <c r="BD90" s="87"/>
      <c r="BE90" s="87"/>
      <c r="BF90" s="87"/>
      <c r="BG90" s="87"/>
      <c r="BH90" s="87"/>
      <c r="BI90" s="86"/>
      <c r="BJ90" s="43"/>
      <c r="BK90" s="87"/>
      <c r="BL90" s="33"/>
      <c r="BM90" s="33"/>
      <c r="BN90" s="87"/>
      <c r="BO90" s="87"/>
      <c r="BP90" s="86"/>
      <c r="BQ90" s="43"/>
      <c r="BR90" s="87"/>
      <c r="BS90" s="86"/>
    </row>
    <row r="91" spans="1:71" ht="18" customHeight="1" x14ac:dyDescent="0.3">
      <c r="A91" s="590"/>
      <c r="B91" s="44" t="s">
        <v>91</v>
      </c>
      <c r="C91" s="51"/>
      <c r="D91" s="112">
        <v>2.2583118874938357E-2</v>
      </c>
      <c r="E91" s="113">
        <v>8.7492294297462303E-2</v>
      </c>
      <c r="F91" s="114"/>
      <c r="G91" s="114"/>
      <c r="H91" s="114"/>
      <c r="I91" s="114"/>
      <c r="J91" s="115"/>
      <c r="K91" s="111"/>
      <c r="L91" s="112">
        <v>7.1003634918587188E-4</v>
      </c>
      <c r="M91" s="113">
        <v>8.7202214477288598E-2</v>
      </c>
      <c r="N91" s="114">
        <v>0.13206637423118073</v>
      </c>
      <c r="O91" s="114">
        <v>0.11185349841040093</v>
      </c>
      <c r="P91" s="114">
        <v>0.11897054856666411</v>
      </c>
      <c r="Q91" s="114">
        <v>6.6293034427542086E-2</v>
      </c>
      <c r="R91" s="115">
        <v>8.9179269455527566E-2</v>
      </c>
      <c r="S91" s="115">
        <v>9.9425074238128408E-2</v>
      </c>
      <c r="T91" s="116">
        <v>0.12996847090484542</v>
      </c>
      <c r="U91" s="114">
        <v>9.7233620394128195E-3</v>
      </c>
      <c r="V91" s="114">
        <v>6.269687213046149E-2</v>
      </c>
      <c r="W91" s="114">
        <v>4.4961626543649658E-2</v>
      </c>
      <c r="X91" s="113">
        <v>-1.8395537220746716E-3</v>
      </c>
      <c r="Y91" s="115">
        <v>1.9049808279208102E-2</v>
      </c>
      <c r="Z91" s="117">
        <v>3.8995564762435819E-2</v>
      </c>
      <c r="AA91" s="116">
        <v>-5.6949389994746413E-2</v>
      </c>
      <c r="AB91" s="114">
        <v>8.7480323871644838E-2</v>
      </c>
      <c r="AC91" s="115">
        <v>1.9824559484616033E-2</v>
      </c>
      <c r="AD91" s="114">
        <v>-2.8744977297203711E-2</v>
      </c>
      <c r="AE91" s="113">
        <v>-5.8885537494451912E-2</v>
      </c>
      <c r="AF91" s="115">
        <v>-4.5090444857193601E-2</v>
      </c>
      <c r="AG91" s="117">
        <v>-1.4748998627346244E-2</v>
      </c>
      <c r="AH91" s="116">
        <v>-7.440236701041103E-3</v>
      </c>
      <c r="AI91" s="114">
        <v>-6.7292123138635085E-2</v>
      </c>
      <c r="AJ91" s="115">
        <v>-4.1361407986958421E-2</v>
      </c>
      <c r="AK91" s="114">
        <v>5.0354663528497268E-2</v>
      </c>
      <c r="AL91" s="113">
        <v>0.10442852709679218</v>
      </c>
      <c r="AM91" s="115">
        <v>7.9255714601636607E-2</v>
      </c>
      <c r="AN91" s="115">
        <v>2.0900626032902325E-2</v>
      </c>
      <c r="AO91" s="118">
        <v>0.17613749750548791</v>
      </c>
      <c r="AP91" s="113">
        <v>9.3112860522657659E-2</v>
      </c>
      <c r="AQ91" s="114">
        <v>0.13034379262101825</v>
      </c>
      <c r="AR91" s="114">
        <v>6.6849106252633961E-2</v>
      </c>
      <c r="AS91" s="113">
        <v>4.1471310985264909E-2</v>
      </c>
      <c r="AT91" s="115">
        <v>5.29689810092282E-2</v>
      </c>
      <c r="AU91" s="117">
        <v>8.8122569561803088E-2</v>
      </c>
      <c r="AV91" s="118">
        <v>4.6031371990841174E-2</v>
      </c>
      <c r="AW91" s="113">
        <v>0.14368059267177391</v>
      </c>
      <c r="AX91" s="114">
        <v>9.8110977230383645E-2</v>
      </c>
      <c r="AY91" s="114">
        <v>0.13284881073323929</v>
      </c>
      <c r="AZ91" s="114">
        <v>0.16719981147296559</v>
      </c>
      <c r="BA91" s="115">
        <v>0.15143158805045531</v>
      </c>
      <c r="BB91" s="117">
        <v>0.12626808885073459</v>
      </c>
      <c r="BC91" s="118">
        <v>0.10706718437940377</v>
      </c>
      <c r="BD91" s="114">
        <v>5.7280088272997132E-2</v>
      </c>
      <c r="BE91" s="114">
        <v>7.9412149098889939E-2</v>
      </c>
      <c r="BF91" s="114">
        <v>7.254696842123165E-2</v>
      </c>
      <c r="BG91" s="114">
        <v>2.4543315028577872E-2</v>
      </c>
      <c r="BH91" s="114">
        <v>4.6222925557044992E-2</v>
      </c>
      <c r="BI91" s="117">
        <v>6.1494276708692786E-2</v>
      </c>
      <c r="BJ91" s="116">
        <v>7.0860805860805787E-2</v>
      </c>
      <c r="BK91" s="114">
        <v>3.0656721457402947E-2</v>
      </c>
      <c r="BL91" s="115">
        <v>4.8990873184866057E-2</v>
      </c>
      <c r="BM91" s="115">
        <v>5.5031758240886797E-2</v>
      </c>
      <c r="BN91" s="114">
        <v>5.7960511922992675E-2</v>
      </c>
      <c r="BO91" s="114">
        <v>5.6604535558647529E-2</v>
      </c>
      <c r="BP91" s="117">
        <v>5.3042127780111192E-2</v>
      </c>
      <c r="BQ91" s="116">
        <v>1.2237149282959381E-2</v>
      </c>
      <c r="BR91" s="114">
        <v>2.7272930332293388E-2</v>
      </c>
      <c r="BS91" s="117">
        <v>2.0274788257020893E-2</v>
      </c>
    </row>
    <row r="92" spans="1:71" ht="18" customHeight="1" x14ac:dyDescent="0.3">
      <c r="A92" s="590"/>
      <c r="B92" s="62" t="s">
        <v>146</v>
      </c>
      <c r="C92" s="119"/>
      <c r="D92" s="65"/>
      <c r="E92" s="63"/>
      <c r="F92" s="75"/>
      <c r="G92" s="75"/>
      <c r="H92" s="75"/>
      <c r="I92" s="75"/>
      <c r="J92" s="64"/>
      <c r="K92" s="119"/>
      <c r="L92" s="65"/>
      <c r="M92" s="63"/>
      <c r="N92" s="75"/>
      <c r="O92" s="75"/>
      <c r="P92" s="75"/>
      <c r="Q92" s="75"/>
      <c r="R92" s="64"/>
      <c r="S92" s="64"/>
      <c r="T92" s="74"/>
      <c r="U92" s="75"/>
      <c r="V92" s="75"/>
      <c r="W92" s="75"/>
      <c r="X92" s="63"/>
      <c r="Y92" s="64"/>
      <c r="Z92" s="70"/>
      <c r="AA92" s="74"/>
      <c r="AB92" s="75"/>
      <c r="AC92" s="64"/>
      <c r="AD92" s="75"/>
      <c r="AE92" s="63"/>
      <c r="AF92" s="64"/>
      <c r="AG92" s="70"/>
      <c r="AH92" s="74"/>
      <c r="AI92" s="75"/>
      <c r="AJ92" s="64"/>
      <c r="AK92" s="75"/>
      <c r="AL92" s="63"/>
      <c r="AM92" s="64"/>
      <c r="AN92" s="64"/>
      <c r="AO92" s="71"/>
      <c r="AP92" s="63"/>
      <c r="AQ92" s="75"/>
      <c r="AR92" s="75"/>
      <c r="AS92" s="63"/>
      <c r="AT92" s="64"/>
      <c r="AU92" s="70"/>
      <c r="AV92" s="71"/>
      <c r="AW92" s="63"/>
      <c r="AX92" s="75"/>
      <c r="AY92" s="75"/>
      <c r="AZ92" s="75"/>
      <c r="BA92" s="64"/>
      <c r="BB92" s="70"/>
      <c r="BC92" s="71"/>
      <c r="BD92" s="75"/>
      <c r="BE92" s="75"/>
      <c r="BF92" s="75"/>
      <c r="BG92" s="75"/>
      <c r="BH92" s="75"/>
      <c r="BI92" s="70"/>
      <c r="BJ92" s="74"/>
      <c r="BK92" s="75"/>
      <c r="BL92" s="64"/>
      <c r="BM92" s="64"/>
      <c r="BN92" s="75"/>
      <c r="BO92" s="75"/>
      <c r="BP92" s="70"/>
      <c r="BQ92" s="74"/>
      <c r="BR92" s="75"/>
      <c r="BS92" s="70"/>
    </row>
    <row r="93" spans="1:71" ht="18" customHeight="1" thickBot="1" x14ac:dyDescent="0.35">
      <c r="A93" s="591"/>
      <c r="B93" s="76" t="s">
        <v>103</v>
      </c>
      <c r="C93" s="95"/>
      <c r="D93" s="121">
        <v>0.13202598051461401</v>
      </c>
      <c r="E93" s="122">
        <v>0.31306778476589803</v>
      </c>
      <c r="F93" s="123"/>
      <c r="G93" s="123"/>
      <c r="H93" s="123"/>
      <c r="I93" s="123"/>
      <c r="J93" s="124"/>
      <c r="K93" s="125"/>
      <c r="L93" s="121">
        <v>3.8878462788157098E-2</v>
      </c>
      <c r="M93" s="122">
        <v>-0.13842058562555459</v>
      </c>
      <c r="N93" s="123">
        <v>0.10486124045446088</v>
      </c>
      <c r="O93" s="123">
        <v>3.2926669290305632E-2</v>
      </c>
      <c r="P93" s="123">
        <v>0.44633527392148076</v>
      </c>
      <c r="Q93" s="123">
        <v>0.14797939778129954</v>
      </c>
      <c r="R93" s="124">
        <v>0.23948175616902434</v>
      </c>
      <c r="S93" s="124">
        <v>0.15457413249211349</v>
      </c>
      <c r="T93" s="126">
        <v>0.47760041194644698</v>
      </c>
      <c r="U93" s="123">
        <v>-1.3907619689817907E-2</v>
      </c>
      <c r="V93" s="123">
        <v>0.10731521463042926</v>
      </c>
      <c r="W93" s="123">
        <v>4.55283310971204E-2</v>
      </c>
      <c r="X93" s="122">
        <v>-2.7214495254529791E-2</v>
      </c>
      <c r="Y93" s="124">
        <v>-1.181945778237381E-3</v>
      </c>
      <c r="Z93" s="127">
        <v>3.8718415767596159E-2</v>
      </c>
      <c r="AA93" s="126">
        <v>-0.22216414009409302</v>
      </c>
      <c r="AB93" s="123">
        <v>0.14582442943841345</v>
      </c>
      <c r="AC93" s="124">
        <v>2.4716137171693964E-2</v>
      </c>
      <c r="AD93" s="123">
        <v>-4.158290658633601E-3</v>
      </c>
      <c r="AE93" s="122">
        <v>-0.17880192593654309</v>
      </c>
      <c r="AF93" s="124">
        <v>-0.11337918792988688</v>
      </c>
      <c r="AG93" s="127">
        <v>-5.9240107913669071E-2</v>
      </c>
      <c r="AH93" s="126">
        <v>0.36312724014336917</v>
      </c>
      <c r="AI93" s="123">
        <v>1.1109809772472889E-2</v>
      </c>
      <c r="AJ93" s="124">
        <v>9.9050142705243704E-2</v>
      </c>
      <c r="AK93" s="123">
        <v>0.29649088025376691</v>
      </c>
      <c r="AL93" s="122">
        <v>0.22581170794930872</v>
      </c>
      <c r="AM93" s="124">
        <v>0.25555025859192537</v>
      </c>
      <c r="AN93" s="124">
        <v>0.18872027721352613</v>
      </c>
      <c r="AO93" s="128">
        <v>1.0407559572719802</v>
      </c>
      <c r="AP93" s="122">
        <v>0.2113094603504948</v>
      </c>
      <c r="AQ93" s="123">
        <v>0.46830832458412819</v>
      </c>
      <c r="AR93" s="123">
        <v>0.27074516400336424</v>
      </c>
      <c r="AS93" s="122">
        <v>7.7880951285864253E-2</v>
      </c>
      <c r="AT93" s="124">
        <v>0.16167542097778531</v>
      </c>
      <c r="AU93" s="127">
        <v>0.28273893289373175</v>
      </c>
      <c r="AV93" s="128">
        <v>-0.2390884200354324</v>
      </c>
      <c r="AW93" s="122">
        <v>0.18546717017907177</v>
      </c>
      <c r="AX93" s="123">
        <v>2.6355943958940031E-3</v>
      </c>
      <c r="AY93" s="123">
        <v>1.4917139969756965E-2</v>
      </c>
      <c r="AZ93" s="123">
        <v>0.22283885208461895</v>
      </c>
      <c r="BA93" s="124">
        <v>0.12402058907635105</v>
      </c>
      <c r="BB93" s="127">
        <v>6.9162774660690207E-2</v>
      </c>
      <c r="BC93" s="128">
        <v>0.40215895861995987</v>
      </c>
      <c r="BD93" s="123">
        <v>-1.0635564918049623E-2</v>
      </c>
      <c r="BE93" s="123">
        <v>0.12427365799667967</v>
      </c>
      <c r="BF93" s="123">
        <v>8.145601138249936E-2</v>
      </c>
      <c r="BG93" s="123">
        <v>-1.9296760105174005E-2</v>
      </c>
      <c r="BH93" s="123">
        <v>2.3965197038695374E-2</v>
      </c>
      <c r="BI93" s="127">
        <v>6.6477081165071228E-2</v>
      </c>
      <c r="BJ93" s="126">
        <v>-0.17269227866254055</v>
      </c>
      <c r="BK93" s="123">
        <v>1.5579559617773242E-4</v>
      </c>
      <c r="BL93" s="124">
        <v>-7.0266112905706835E-2</v>
      </c>
      <c r="BM93" s="124">
        <v>-7.7732704747286441E-2</v>
      </c>
      <c r="BN93" s="123">
        <v>0.12133054621466877</v>
      </c>
      <c r="BO93" s="123">
        <v>3.1081517553231075E-2</v>
      </c>
      <c r="BP93" s="127">
        <v>-1.419853203947552E-2</v>
      </c>
      <c r="BQ93" s="126">
        <v>0.11147600802773217</v>
      </c>
      <c r="BR93" s="123">
        <v>7.1135572978866524E-3</v>
      </c>
      <c r="BS93" s="127">
        <v>4.49687303530657E-2</v>
      </c>
    </row>
    <row r="95" spans="1:71" x14ac:dyDescent="0.3">
      <c r="BD95" s="1" t="s">
        <v>166</v>
      </c>
    </row>
    <row r="96" spans="1:71" x14ac:dyDescent="0.3">
      <c r="BD96" s="1" t="s">
        <v>167</v>
      </c>
    </row>
    <row r="97" spans="56:56" x14ac:dyDescent="0.3">
      <c r="BD97" s="1" t="s">
        <v>168</v>
      </c>
    </row>
    <row r="98" spans="56:56" x14ac:dyDescent="0.3">
      <c r="BD98" s="1" t="s">
        <v>169</v>
      </c>
    </row>
    <row r="100" spans="56:56" x14ac:dyDescent="0.3">
      <c r="BD100" s="1" t="s">
        <v>136</v>
      </c>
    </row>
    <row r="101" spans="56:56" x14ac:dyDescent="0.3">
      <c r="BD101" s="1" t="s">
        <v>165</v>
      </c>
    </row>
    <row r="103" spans="56:56" x14ac:dyDescent="0.3">
      <c r="BD103" s="1" t="s">
        <v>137</v>
      </c>
    </row>
    <row r="104" spans="56:56" x14ac:dyDescent="0.3">
      <c r="BD104" s="1" t="s">
        <v>139</v>
      </c>
    </row>
    <row r="106" spans="56:56" x14ac:dyDescent="0.3">
      <c r="BD106" s="1" t="s">
        <v>170</v>
      </c>
    </row>
    <row r="107" spans="56:56" x14ac:dyDescent="0.3">
      <c r="BD107" s="1" t="s">
        <v>171</v>
      </c>
    </row>
    <row r="108" spans="56:56" x14ac:dyDescent="0.3">
      <c r="BD108" s="1" t="s">
        <v>172</v>
      </c>
    </row>
    <row r="109" spans="56:56" x14ac:dyDescent="0.3">
      <c r="BD109" s="1" t="s">
        <v>173</v>
      </c>
    </row>
  </sheetData>
  <mergeCells count="28">
    <mergeCell ref="BQ5:BS5"/>
    <mergeCell ref="AO60:AU60"/>
    <mergeCell ref="AH60:AN60"/>
    <mergeCell ref="BJ5:BP5"/>
    <mergeCell ref="BJ60:BP60"/>
    <mergeCell ref="AO5:AU5"/>
    <mergeCell ref="BQ60:BS60"/>
    <mergeCell ref="A90:A93"/>
    <mergeCell ref="M60:S60"/>
    <mergeCell ref="A7:A14"/>
    <mergeCell ref="A23:A30"/>
    <mergeCell ref="A31:A38"/>
    <mergeCell ref="A39:A46"/>
    <mergeCell ref="A74:A77"/>
    <mergeCell ref="A80:A83"/>
    <mergeCell ref="A86:A89"/>
    <mergeCell ref="A15:A22"/>
    <mergeCell ref="A62:A65"/>
    <mergeCell ref="A68:A71"/>
    <mergeCell ref="B60:B61"/>
    <mergeCell ref="A47:A50"/>
    <mergeCell ref="A51:A56"/>
    <mergeCell ref="M5:S5"/>
    <mergeCell ref="T5:Z5"/>
    <mergeCell ref="AA5:AG5"/>
    <mergeCell ref="AH5:AN5"/>
    <mergeCell ref="AA60:AG60"/>
    <mergeCell ref="T60:Z60"/>
  </mergeCells>
  <phoneticPr fontId="3"/>
  <pageMargins left="0.7" right="0.7" top="0.75" bottom="0.75" header="0.3" footer="0.3"/>
  <pageSetup paperSize="8" scale="42"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78DDE2-77B4-45D8-B7DE-C5C95C94E9DE}">
  <sheetPr>
    <pageSetUpPr fitToPage="1"/>
  </sheetPr>
  <dimension ref="A1:BS95"/>
  <sheetViews>
    <sheetView zoomScale="80" zoomScaleNormal="80" workbookViewId="0">
      <pane xSplit="1" ySplit="6" topLeftCell="BG7" activePane="bottomRight" state="frozen"/>
      <selection pane="topRight" activeCell="B1" sqref="B1"/>
      <selection pane="bottomLeft" activeCell="A7" sqref="A7"/>
      <selection pane="bottomRight" activeCell="BU5" sqref="BU5"/>
    </sheetView>
  </sheetViews>
  <sheetFormatPr defaultColWidth="8.375" defaultRowHeight="19.5" x14ac:dyDescent="0.3"/>
  <cols>
    <col min="1" max="1" width="30.125" style="1" customWidth="1"/>
    <col min="2" max="2" width="32.625" style="1" hidden="1" customWidth="1"/>
    <col min="3" max="3" width="11.625" style="1" hidden="1" customWidth="1"/>
    <col min="4" max="11" width="14.125" style="1" hidden="1" customWidth="1"/>
    <col min="12" max="12" width="14.125" style="1" customWidth="1"/>
    <col min="13" max="18" width="14.125" style="1" hidden="1" customWidth="1"/>
    <col min="19" max="19" width="13.625" style="1" customWidth="1"/>
    <col min="20" max="25" width="14.125" style="1" hidden="1" customWidth="1"/>
    <col min="26" max="26" width="14.125" style="1" customWidth="1"/>
    <col min="27" max="27" width="15.125" style="415" hidden="1" customWidth="1"/>
    <col min="28" max="32" width="14.125" style="1" hidden="1" customWidth="1"/>
    <col min="33" max="33" width="14.125" style="1" customWidth="1"/>
    <col min="34" max="34" width="15.125" style="415" hidden="1" customWidth="1"/>
    <col min="35" max="39" width="14.125" style="1" hidden="1" customWidth="1"/>
    <col min="40" max="40" width="14.125" style="1" customWidth="1"/>
    <col min="41" max="41" width="15.125" style="415" customWidth="1"/>
    <col min="42" max="42" width="14.125" style="1" customWidth="1"/>
    <col min="43" max="43" width="14.125" style="1" hidden="1" customWidth="1"/>
    <col min="44" max="45" width="14.125" style="1" customWidth="1"/>
    <col min="46" max="46" width="14.125" style="1" hidden="1" customWidth="1"/>
    <col min="47" max="47" width="14.125" style="1" customWidth="1"/>
    <col min="48" max="48" width="15.125" style="415" customWidth="1"/>
    <col min="49" max="54" width="14.125" style="1" customWidth="1"/>
    <col min="55" max="55" width="15.125" style="415" customWidth="1"/>
    <col min="56" max="129" width="14.125" style="1" customWidth="1"/>
    <col min="130" max="269" width="8.375" style="1"/>
    <col min="270" max="270" width="42.625" style="1" customWidth="1"/>
    <col min="271" max="271" width="12.125" style="1" customWidth="1"/>
    <col min="272" max="274" width="11.625" style="1" customWidth="1"/>
    <col min="275" max="278" width="0" style="1" hidden="1" customWidth="1"/>
    <col min="279" max="285" width="11.625" style="1" customWidth="1"/>
    <col min="286" max="286" width="2.375" style="1" customWidth="1"/>
    <col min="287" max="525" width="8.375" style="1"/>
    <col min="526" max="526" width="42.625" style="1" customWidth="1"/>
    <col min="527" max="527" width="12.125" style="1" customWidth="1"/>
    <col min="528" max="530" width="11.625" style="1" customWidth="1"/>
    <col min="531" max="534" width="0" style="1" hidden="1" customWidth="1"/>
    <col min="535" max="541" width="11.625" style="1" customWidth="1"/>
    <col min="542" max="542" width="2.375" style="1" customWidth="1"/>
    <col min="543" max="781" width="8.375" style="1"/>
    <col min="782" max="782" width="42.625" style="1" customWidth="1"/>
    <col min="783" max="783" width="12.125" style="1" customWidth="1"/>
    <col min="784" max="786" width="11.625" style="1" customWidth="1"/>
    <col min="787" max="790" width="0" style="1" hidden="1" customWidth="1"/>
    <col min="791" max="797" width="11.625" style="1" customWidth="1"/>
    <col min="798" max="798" width="2.375" style="1" customWidth="1"/>
    <col min="799" max="1037" width="8.375" style="1"/>
    <col min="1038" max="1038" width="42.625" style="1" customWidth="1"/>
    <col min="1039" max="1039" width="12.125" style="1" customWidth="1"/>
    <col min="1040" max="1042" width="11.625" style="1" customWidth="1"/>
    <col min="1043" max="1046" width="0" style="1" hidden="1" customWidth="1"/>
    <col min="1047" max="1053" width="11.625" style="1" customWidth="1"/>
    <col min="1054" max="1054" width="2.375" style="1" customWidth="1"/>
    <col min="1055" max="1293" width="8.375" style="1"/>
    <col min="1294" max="1294" width="42.625" style="1" customWidth="1"/>
    <col min="1295" max="1295" width="12.125" style="1" customWidth="1"/>
    <col min="1296" max="1298" width="11.625" style="1" customWidth="1"/>
    <col min="1299" max="1302" width="0" style="1" hidden="1" customWidth="1"/>
    <col min="1303" max="1309" width="11.625" style="1" customWidth="1"/>
    <col min="1310" max="1310" width="2.375" style="1" customWidth="1"/>
    <col min="1311" max="1549" width="8.375" style="1"/>
    <col min="1550" max="1550" width="42.625" style="1" customWidth="1"/>
    <col min="1551" max="1551" width="12.125" style="1" customWidth="1"/>
    <col min="1552" max="1554" width="11.625" style="1" customWidth="1"/>
    <col min="1555" max="1558" width="0" style="1" hidden="1" customWidth="1"/>
    <col min="1559" max="1565" width="11.625" style="1" customWidth="1"/>
    <col min="1566" max="1566" width="2.375" style="1" customWidth="1"/>
    <col min="1567" max="1805" width="8.375" style="1"/>
    <col min="1806" max="1806" width="42.625" style="1" customWidth="1"/>
    <col min="1807" max="1807" width="12.125" style="1" customWidth="1"/>
    <col min="1808" max="1810" width="11.625" style="1" customWidth="1"/>
    <col min="1811" max="1814" width="0" style="1" hidden="1" customWidth="1"/>
    <col min="1815" max="1821" width="11.625" style="1" customWidth="1"/>
    <col min="1822" max="1822" width="2.375" style="1" customWidth="1"/>
    <col min="1823" max="2061" width="8.375" style="1"/>
    <col min="2062" max="2062" width="42.625" style="1" customWidth="1"/>
    <col min="2063" max="2063" width="12.125" style="1" customWidth="1"/>
    <col min="2064" max="2066" width="11.625" style="1" customWidth="1"/>
    <col min="2067" max="2070" width="0" style="1" hidden="1" customWidth="1"/>
    <col min="2071" max="2077" width="11.625" style="1" customWidth="1"/>
    <col min="2078" max="2078" width="2.375" style="1" customWidth="1"/>
    <col min="2079" max="2317" width="8.375" style="1"/>
    <col min="2318" max="2318" width="42.625" style="1" customWidth="1"/>
    <col min="2319" max="2319" width="12.125" style="1" customWidth="1"/>
    <col min="2320" max="2322" width="11.625" style="1" customWidth="1"/>
    <col min="2323" max="2326" width="0" style="1" hidden="1" customWidth="1"/>
    <col min="2327" max="2333" width="11.625" style="1" customWidth="1"/>
    <col min="2334" max="2334" width="2.375" style="1" customWidth="1"/>
    <col min="2335" max="2573" width="8.375" style="1"/>
    <col min="2574" max="2574" width="42.625" style="1" customWidth="1"/>
    <col min="2575" max="2575" width="12.125" style="1" customWidth="1"/>
    <col min="2576" max="2578" width="11.625" style="1" customWidth="1"/>
    <col min="2579" max="2582" width="0" style="1" hidden="1" customWidth="1"/>
    <col min="2583" max="2589" width="11.625" style="1" customWidth="1"/>
    <col min="2590" max="2590" width="2.375" style="1" customWidth="1"/>
    <col min="2591" max="2829" width="8.375" style="1"/>
    <col min="2830" max="2830" width="42.625" style="1" customWidth="1"/>
    <col min="2831" max="2831" width="12.125" style="1" customWidth="1"/>
    <col min="2832" max="2834" width="11.625" style="1" customWidth="1"/>
    <col min="2835" max="2838" width="0" style="1" hidden="1" customWidth="1"/>
    <col min="2839" max="2845" width="11.625" style="1" customWidth="1"/>
    <col min="2846" max="2846" width="2.375" style="1" customWidth="1"/>
    <col min="2847" max="3085" width="8.375" style="1"/>
    <col min="3086" max="3086" width="42.625" style="1" customWidth="1"/>
    <col min="3087" max="3087" width="12.125" style="1" customWidth="1"/>
    <col min="3088" max="3090" width="11.625" style="1" customWidth="1"/>
    <col min="3091" max="3094" width="0" style="1" hidden="1" customWidth="1"/>
    <col min="3095" max="3101" width="11.625" style="1" customWidth="1"/>
    <col min="3102" max="3102" width="2.375" style="1" customWidth="1"/>
    <col min="3103" max="3341" width="8.375" style="1"/>
    <col min="3342" max="3342" width="42.625" style="1" customWidth="1"/>
    <col min="3343" max="3343" width="12.125" style="1" customWidth="1"/>
    <col min="3344" max="3346" width="11.625" style="1" customWidth="1"/>
    <col min="3347" max="3350" width="0" style="1" hidden="1" customWidth="1"/>
    <col min="3351" max="3357" width="11.625" style="1" customWidth="1"/>
    <col min="3358" max="3358" width="2.375" style="1" customWidth="1"/>
    <col min="3359" max="3597" width="8.375" style="1"/>
    <col min="3598" max="3598" width="42.625" style="1" customWidth="1"/>
    <col min="3599" max="3599" width="12.125" style="1" customWidth="1"/>
    <col min="3600" max="3602" width="11.625" style="1" customWidth="1"/>
    <col min="3603" max="3606" width="0" style="1" hidden="1" customWidth="1"/>
    <col min="3607" max="3613" width="11.625" style="1" customWidth="1"/>
    <col min="3614" max="3614" width="2.375" style="1" customWidth="1"/>
    <col min="3615" max="3853" width="8.375" style="1"/>
    <col min="3854" max="3854" width="42.625" style="1" customWidth="1"/>
    <col min="3855" max="3855" width="12.125" style="1" customWidth="1"/>
    <col min="3856" max="3858" width="11.625" style="1" customWidth="1"/>
    <col min="3859" max="3862" width="0" style="1" hidden="1" customWidth="1"/>
    <col min="3863" max="3869" width="11.625" style="1" customWidth="1"/>
    <col min="3870" max="3870" width="2.375" style="1" customWidth="1"/>
    <col min="3871" max="4109" width="8.375" style="1"/>
    <col min="4110" max="4110" width="42.625" style="1" customWidth="1"/>
    <col min="4111" max="4111" width="12.125" style="1" customWidth="1"/>
    <col min="4112" max="4114" width="11.625" style="1" customWidth="1"/>
    <col min="4115" max="4118" width="0" style="1" hidden="1" customWidth="1"/>
    <col min="4119" max="4125" width="11.625" style="1" customWidth="1"/>
    <col min="4126" max="4126" width="2.375" style="1" customWidth="1"/>
    <col min="4127" max="4365" width="8.375" style="1"/>
    <col min="4366" max="4366" width="42.625" style="1" customWidth="1"/>
    <col min="4367" max="4367" width="12.125" style="1" customWidth="1"/>
    <col min="4368" max="4370" width="11.625" style="1" customWidth="1"/>
    <col min="4371" max="4374" width="0" style="1" hidden="1" customWidth="1"/>
    <col min="4375" max="4381" width="11.625" style="1" customWidth="1"/>
    <col min="4382" max="4382" width="2.375" style="1" customWidth="1"/>
    <col min="4383" max="4621" width="8.375" style="1"/>
    <col min="4622" max="4622" width="42.625" style="1" customWidth="1"/>
    <col min="4623" max="4623" width="12.125" style="1" customWidth="1"/>
    <col min="4624" max="4626" width="11.625" style="1" customWidth="1"/>
    <col min="4627" max="4630" width="0" style="1" hidden="1" customWidth="1"/>
    <col min="4631" max="4637" width="11.625" style="1" customWidth="1"/>
    <col min="4638" max="4638" width="2.375" style="1" customWidth="1"/>
    <col min="4639" max="4877" width="8.375" style="1"/>
    <col min="4878" max="4878" width="42.625" style="1" customWidth="1"/>
    <col min="4879" max="4879" width="12.125" style="1" customWidth="1"/>
    <col min="4880" max="4882" width="11.625" style="1" customWidth="1"/>
    <col min="4883" max="4886" width="0" style="1" hidden="1" customWidth="1"/>
    <col min="4887" max="4893" width="11.625" style="1" customWidth="1"/>
    <col min="4894" max="4894" width="2.375" style="1" customWidth="1"/>
    <col min="4895" max="5133" width="8.375" style="1"/>
    <col min="5134" max="5134" width="42.625" style="1" customWidth="1"/>
    <col min="5135" max="5135" width="12.125" style="1" customWidth="1"/>
    <col min="5136" max="5138" width="11.625" style="1" customWidth="1"/>
    <col min="5139" max="5142" width="0" style="1" hidden="1" customWidth="1"/>
    <col min="5143" max="5149" width="11.625" style="1" customWidth="1"/>
    <col min="5150" max="5150" width="2.375" style="1" customWidth="1"/>
    <col min="5151" max="5389" width="8.375" style="1"/>
    <col min="5390" max="5390" width="42.625" style="1" customWidth="1"/>
    <col min="5391" max="5391" width="12.125" style="1" customWidth="1"/>
    <col min="5392" max="5394" width="11.625" style="1" customWidth="1"/>
    <col min="5395" max="5398" width="0" style="1" hidden="1" customWidth="1"/>
    <col min="5399" max="5405" width="11.625" style="1" customWidth="1"/>
    <col min="5406" max="5406" width="2.375" style="1" customWidth="1"/>
    <col min="5407" max="5645" width="8.375" style="1"/>
    <col min="5646" max="5646" width="42.625" style="1" customWidth="1"/>
    <col min="5647" max="5647" width="12.125" style="1" customWidth="1"/>
    <col min="5648" max="5650" width="11.625" style="1" customWidth="1"/>
    <col min="5651" max="5654" width="0" style="1" hidden="1" customWidth="1"/>
    <col min="5655" max="5661" width="11.625" style="1" customWidth="1"/>
    <col min="5662" max="5662" width="2.375" style="1" customWidth="1"/>
    <col min="5663" max="5901" width="8.375" style="1"/>
    <col min="5902" max="5902" width="42.625" style="1" customWidth="1"/>
    <col min="5903" max="5903" width="12.125" style="1" customWidth="1"/>
    <col min="5904" max="5906" width="11.625" style="1" customWidth="1"/>
    <col min="5907" max="5910" width="0" style="1" hidden="1" customWidth="1"/>
    <col min="5911" max="5917" width="11.625" style="1" customWidth="1"/>
    <col min="5918" max="5918" width="2.375" style="1" customWidth="1"/>
    <col min="5919" max="6157" width="8.375" style="1"/>
    <col min="6158" max="6158" width="42.625" style="1" customWidth="1"/>
    <col min="6159" max="6159" width="12.125" style="1" customWidth="1"/>
    <col min="6160" max="6162" width="11.625" style="1" customWidth="1"/>
    <col min="6163" max="6166" width="0" style="1" hidden="1" customWidth="1"/>
    <col min="6167" max="6173" width="11.625" style="1" customWidth="1"/>
    <col min="6174" max="6174" width="2.375" style="1" customWidth="1"/>
    <col min="6175" max="6413" width="8.375" style="1"/>
    <col min="6414" max="6414" width="42.625" style="1" customWidth="1"/>
    <col min="6415" max="6415" width="12.125" style="1" customWidth="1"/>
    <col min="6416" max="6418" width="11.625" style="1" customWidth="1"/>
    <col min="6419" max="6422" width="0" style="1" hidden="1" customWidth="1"/>
    <col min="6423" max="6429" width="11.625" style="1" customWidth="1"/>
    <col min="6430" max="6430" width="2.375" style="1" customWidth="1"/>
    <col min="6431" max="6669" width="8.375" style="1"/>
    <col min="6670" max="6670" width="42.625" style="1" customWidth="1"/>
    <col min="6671" max="6671" width="12.125" style="1" customWidth="1"/>
    <col min="6672" max="6674" width="11.625" style="1" customWidth="1"/>
    <col min="6675" max="6678" width="0" style="1" hidden="1" customWidth="1"/>
    <col min="6679" max="6685" width="11.625" style="1" customWidth="1"/>
    <col min="6686" max="6686" width="2.375" style="1" customWidth="1"/>
    <col min="6687" max="6925" width="8.375" style="1"/>
    <col min="6926" max="6926" width="42.625" style="1" customWidth="1"/>
    <col min="6927" max="6927" width="12.125" style="1" customWidth="1"/>
    <col min="6928" max="6930" width="11.625" style="1" customWidth="1"/>
    <col min="6931" max="6934" width="0" style="1" hidden="1" customWidth="1"/>
    <col min="6935" max="6941" width="11.625" style="1" customWidth="1"/>
    <col min="6942" max="6942" width="2.375" style="1" customWidth="1"/>
    <col min="6943" max="7181" width="8.375" style="1"/>
    <col min="7182" max="7182" width="42.625" style="1" customWidth="1"/>
    <col min="7183" max="7183" width="12.125" style="1" customWidth="1"/>
    <col min="7184" max="7186" width="11.625" style="1" customWidth="1"/>
    <col min="7187" max="7190" width="0" style="1" hidden="1" customWidth="1"/>
    <col min="7191" max="7197" width="11.625" style="1" customWidth="1"/>
    <col min="7198" max="7198" width="2.375" style="1" customWidth="1"/>
    <col min="7199" max="7437" width="8.375" style="1"/>
    <col min="7438" max="7438" width="42.625" style="1" customWidth="1"/>
    <col min="7439" max="7439" width="12.125" style="1" customWidth="1"/>
    <col min="7440" max="7442" width="11.625" style="1" customWidth="1"/>
    <col min="7443" max="7446" width="0" style="1" hidden="1" customWidth="1"/>
    <col min="7447" max="7453" width="11.625" style="1" customWidth="1"/>
    <col min="7454" max="7454" width="2.375" style="1" customWidth="1"/>
    <col min="7455" max="7693" width="8.375" style="1"/>
    <col min="7694" max="7694" width="42.625" style="1" customWidth="1"/>
    <col min="7695" max="7695" width="12.125" style="1" customWidth="1"/>
    <col min="7696" max="7698" width="11.625" style="1" customWidth="1"/>
    <col min="7699" max="7702" width="0" style="1" hidden="1" customWidth="1"/>
    <col min="7703" max="7709" width="11.625" style="1" customWidth="1"/>
    <col min="7710" max="7710" width="2.375" style="1" customWidth="1"/>
    <col min="7711" max="7949" width="8.375" style="1"/>
    <col min="7950" max="7950" width="42.625" style="1" customWidth="1"/>
    <col min="7951" max="7951" width="12.125" style="1" customWidth="1"/>
    <col min="7952" max="7954" width="11.625" style="1" customWidth="1"/>
    <col min="7955" max="7958" width="0" style="1" hidden="1" customWidth="1"/>
    <col min="7959" max="7965" width="11.625" style="1" customWidth="1"/>
    <col min="7966" max="7966" width="2.375" style="1" customWidth="1"/>
    <col min="7967" max="8205" width="8.375" style="1"/>
    <col min="8206" max="8206" width="42.625" style="1" customWidth="1"/>
    <col min="8207" max="8207" width="12.125" style="1" customWidth="1"/>
    <col min="8208" max="8210" width="11.625" style="1" customWidth="1"/>
    <col min="8211" max="8214" width="0" style="1" hidden="1" customWidth="1"/>
    <col min="8215" max="8221" width="11.625" style="1" customWidth="1"/>
    <col min="8222" max="8222" width="2.375" style="1" customWidth="1"/>
    <col min="8223" max="8461" width="8.375" style="1"/>
    <col min="8462" max="8462" width="42.625" style="1" customWidth="1"/>
    <col min="8463" max="8463" width="12.125" style="1" customWidth="1"/>
    <col min="8464" max="8466" width="11.625" style="1" customWidth="1"/>
    <col min="8467" max="8470" width="0" style="1" hidden="1" customWidth="1"/>
    <col min="8471" max="8477" width="11.625" style="1" customWidth="1"/>
    <col min="8478" max="8478" width="2.375" style="1" customWidth="1"/>
    <col min="8479" max="8717" width="8.375" style="1"/>
    <col min="8718" max="8718" width="42.625" style="1" customWidth="1"/>
    <col min="8719" max="8719" width="12.125" style="1" customWidth="1"/>
    <col min="8720" max="8722" width="11.625" style="1" customWidth="1"/>
    <col min="8723" max="8726" width="0" style="1" hidden="1" customWidth="1"/>
    <col min="8727" max="8733" width="11.625" style="1" customWidth="1"/>
    <col min="8734" max="8734" width="2.375" style="1" customWidth="1"/>
    <col min="8735" max="8973" width="8.375" style="1"/>
    <col min="8974" max="8974" width="42.625" style="1" customWidth="1"/>
    <col min="8975" max="8975" width="12.125" style="1" customWidth="1"/>
    <col min="8976" max="8978" width="11.625" style="1" customWidth="1"/>
    <col min="8979" max="8982" width="0" style="1" hidden="1" customWidth="1"/>
    <col min="8983" max="8989" width="11.625" style="1" customWidth="1"/>
    <col min="8990" max="8990" width="2.375" style="1" customWidth="1"/>
    <col min="8991" max="9229" width="8.375" style="1"/>
    <col min="9230" max="9230" width="42.625" style="1" customWidth="1"/>
    <col min="9231" max="9231" width="12.125" style="1" customWidth="1"/>
    <col min="9232" max="9234" width="11.625" style="1" customWidth="1"/>
    <col min="9235" max="9238" width="0" style="1" hidden="1" customWidth="1"/>
    <col min="9239" max="9245" width="11.625" style="1" customWidth="1"/>
    <col min="9246" max="9246" width="2.375" style="1" customWidth="1"/>
    <col min="9247" max="9485" width="8.375" style="1"/>
    <col min="9486" max="9486" width="42.625" style="1" customWidth="1"/>
    <col min="9487" max="9487" width="12.125" style="1" customWidth="1"/>
    <col min="9488" max="9490" width="11.625" style="1" customWidth="1"/>
    <col min="9491" max="9494" width="0" style="1" hidden="1" customWidth="1"/>
    <col min="9495" max="9501" width="11.625" style="1" customWidth="1"/>
    <col min="9502" max="9502" width="2.375" style="1" customWidth="1"/>
    <col min="9503" max="9741" width="8.375" style="1"/>
    <col min="9742" max="9742" width="42.625" style="1" customWidth="1"/>
    <col min="9743" max="9743" width="12.125" style="1" customWidth="1"/>
    <col min="9744" max="9746" width="11.625" style="1" customWidth="1"/>
    <col min="9747" max="9750" width="0" style="1" hidden="1" customWidth="1"/>
    <col min="9751" max="9757" width="11.625" style="1" customWidth="1"/>
    <col min="9758" max="9758" width="2.375" style="1" customWidth="1"/>
    <col min="9759" max="9997" width="8.375" style="1"/>
    <col min="9998" max="9998" width="42.625" style="1" customWidth="1"/>
    <col min="9999" max="9999" width="12.125" style="1" customWidth="1"/>
    <col min="10000" max="10002" width="11.625" style="1" customWidth="1"/>
    <col min="10003" max="10006" width="0" style="1" hidden="1" customWidth="1"/>
    <col min="10007" max="10013" width="11.625" style="1" customWidth="1"/>
    <col min="10014" max="10014" width="2.375" style="1" customWidth="1"/>
    <col min="10015" max="10253" width="8.375" style="1"/>
    <col min="10254" max="10254" width="42.625" style="1" customWidth="1"/>
    <col min="10255" max="10255" width="12.125" style="1" customWidth="1"/>
    <col min="10256" max="10258" width="11.625" style="1" customWidth="1"/>
    <col min="10259" max="10262" width="0" style="1" hidden="1" customWidth="1"/>
    <col min="10263" max="10269" width="11.625" style="1" customWidth="1"/>
    <col min="10270" max="10270" width="2.375" style="1" customWidth="1"/>
    <col min="10271" max="10509" width="8.375" style="1"/>
    <col min="10510" max="10510" width="42.625" style="1" customWidth="1"/>
    <col min="10511" max="10511" width="12.125" style="1" customWidth="1"/>
    <col min="10512" max="10514" width="11.625" style="1" customWidth="1"/>
    <col min="10515" max="10518" width="0" style="1" hidden="1" customWidth="1"/>
    <col min="10519" max="10525" width="11.625" style="1" customWidth="1"/>
    <col min="10526" max="10526" width="2.375" style="1" customWidth="1"/>
    <col min="10527" max="10765" width="8.375" style="1"/>
    <col min="10766" max="10766" width="42.625" style="1" customWidth="1"/>
    <col min="10767" max="10767" width="12.125" style="1" customWidth="1"/>
    <col min="10768" max="10770" width="11.625" style="1" customWidth="1"/>
    <col min="10771" max="10774" width="0" style="1" hidden="1" customWidth="1"/>
    <col min="10775" max="10781" width="11.625" style="1" customWidth="1"/>
    <col min="10782" max="10782" width="2.375" style="1" customWidth="1"/>
    <col min="10783" max="11021" width="8.375" style="1"/>
    <col min="11022" max="11022" width="42.625" style="1" customWidth="1"/>
    <col min="11023" max="11023" width="12.125" style="1" customWidth="1"/>
    <col min="11024" max="11026" width="11.625" style="1" customWidth="1"/>
    <col min="11027" max="11030" width="0" style="1" hidden="1" customWidth="1"/>
    <col min="11031" max="11037" width="11.625" style="1" customWidth="1"/>
    <col min="11038" max="11038" width="2.375" style="1" customWidth="1"/>
    <col min="11039" max="11277" width="8.375" style="1"/>
    <col min="11278" max="11278" width="42.625" style="1" customWidth="1"/>
    <col min="11279" max="11279" width="12.125" style="1" customWidth="1"/>
    <col min="11280" max="11282" width="11.625" style="1" customWidth="1"/>
    <col min="11283" max="11286" width="0" style="1" hidden="1" customWidth="1"/>
    <col min="11287" max="11293" width="11.625" style="1" customWidth="1"/>
    <col min="11294" max="11294" width="2.375" style="1" customWidth="1"/>
    <col min="11295" max="11533" width="8.375" style="1"/>
    <col min="11534" max="11534" width="42.625" style="1" customWidth="1"/>
    <col min="11535" max="11535" width="12.125" style="1" customWidth="1"/>
    <col min="11536" max="11538" width="11.625" style="1" customWidth="1"/>
    <col min="11539" max="11542" width="0" style="1" hidden="1" customWidth="1"/>
    <col min="11543" max="11549" width="11.625" style="1" customWidth="1"/>
    <col min="11550" max="11550" width="2.375" style="1" customWidth="1"/>
    <col min="11551" max="11789" width="8.375" style="1"/>
    <col min="11790" max="11790" width="42.625" style="1" customWidth="1"/>
    <col min="11791" max="11791" width="12.125" style="1" customWidth="1"/>
    <col min="11792" max="11794" width="11.625" style="1" customWidth="1"/>
    <col min="11795" max="11798" width="0" style="1" hidden="1" customWidth="1"/>
    <col min="11799" max="11805" width="11.625" style="1" customWidth="1"/>
    <col min="11806" max="11806" width="2.375" style="1" customWidth="1"/>
    <col min="11807" max="12045" width="8.375" style="1"/>
    <col min="12046" max="12046" width="42.625" style="1" customWidth="1"/>
    <col min="12047" max="12047" width="12.125" style="1" customWidth="1"/>
    <col min="12048" max="12050" width="11.625" style="1" customWidth="1"/>
    <col min="12051" max="12054" width="0" style="1" hidden="1" customWidth="1"/>
    <col min="12055" max="12061" width="11.625" style="1" customWidth="1"/>
    <col min="12062" max="12062" width="2.375" style="1" customWidth="1"/>
    <col min="12063" max="12301" width="8.375" style="1"/>
    <col min="12302" max="12302" width="42.625" style="1" customWidth="1"/>
    <col min="12303" max="12303" width="12.125" style="1" customWidth="1"/>
    <col min="12304" max="12306" width="11.625" style="1" customWidth="1"/>
    <col min="12307" max="12310" width="0" style="1" hidden="1" customWidth="1"/>
    <col min="12311" max="12317" width="11.625" style="1" customWidth="1"/>
    <col min="12318" max="12318" width="2.375" style="1" customWidth="1"/>
    <col min="12319" max="12557" width="8.375" style="1"/>
    <col min="12558" max="12558" width="42.625" style="1" customWidth="1"/>
    <col min="12559" max="12559" width="12.125" style="1" customWidth="1"/>
    <col min="12560" max="12562" width="11.625" style="1" customWidth="1"/>
    <col min="12563" max="12566" width="0" style="1" hidden="1" customWidth="1"/>
    <col min="12567" max="12573" width="11.625" style="1" customWidth="1"/>
    <col min="12574" max="12574" width="2.375" style="1" customWidth="1"/>
    <col min="12575" max="12813" width="8.375" style="1"/>
    <col min="12814" max="12814" width="42.625" style="1" customWidth="1"/>
    <col min="12815" max="12815" width="12.125" style="1" customWidth="1"/>
    <col min="12816" max="12818" width="11.625" style="1" customWidth="1"/>
    <col min="12819" max="12822" width="0" style="1" hidden="1" customWidth="1"/>
    <col min="12823" max="12829" width="11.625" style="1" customWidth="1"/>
    <col min="12830" max="12830" width="2.375" style="1" customWidth="1"/>
    <col min="12831" max="13069" width="8.375" style="1"/>
    <col min="13070" max="13070" width="42.625" style="1" customWidth="1"/>
    <col min="13071" max="13071" width="12.125" style="1" customWidth="1"/>
    <col min="13072" max="13074" width="11.625" style="1" customWidth="1"/>
    <col min="13075" max="13078" width="0" style="1" hidden="1" customWidth="1"/>
    <col min="13079" max="13085" width="11.625" style="1" customWidth="1"/>
    <col min="13086" max="13086" width="2.375" style="1" customWidth="1"/>
    <col min="13087" max="13325" width="8.375" style="1"/>
    <col min="13326" max="13326" width="42.625" style="1" customWidth="1"/>
    <col min="13327" max="13327" width="12.125" style="1" customWidth="1"/>
    <col min="13328" max="13330" width="11.625" style="1" customWidth="1"/>
    <col min="13331" max="13334" width="0" style="1" hidden="1" customWidth="1"/>
    <col min="13335" max="13341" width="11.625" style="1" customWidth="1"/>
    <col min="13342" max="13342" width="2.375" style="1" customWidth="1"/>
    <col min="13343" max="13581" width="8.375" style="1"/>
    <col min="13582" max="13582" width="42.625" style="1" customWidth="1"/>
    <col min="13583" max="13583" width="12.125" style="1" customWidth="1"/>
    <col min="13584" max="13586" width="11.625" style="1" customWidth="1"/>
    <col min="13587" max="13590" width="0" style="1" hidden="1" customWidth="1"/>
    <col min="13591" max="13597" width="11.625" style="1" customWidth="1"/>
    <col min="13598" max="13598" width="2.375" style="1" customWidth="1"/>
    <col min="13599" max="13837" width="8.375" style="1"/>
    <col min="13838" max="13838" width="42.625" style="1" customWidth="1"/>
    <col min="13839" max="13839" width="12.125" style="1" customWidth="1"/>
    <col min="13840" max="13842" width="11.625" style="1" customWidth="1"/>
    <col min="13843" max="13846" width="0" style="1" hidden="1" customWidth="1"/>
    <col min="13847" max="13853" width="11.625" style="1" customWidth="1"/>
    <col min="13854" max="13854" width="2.375" style="1" customWidth="1"/>
    <col min="13855" max="14093" width="8.375" style="1"/>
    <col min="14094" max="14094" width="42.625" style="1" customWidth="1"/>
    <col min="14095" max="14095" width="12.125" style="1" customWidth="1"/>
    <col min="14096" max="14098" width="11.625" style="1" customWidth="1"/>
    <col min="14099" max="14102" width="0" style="1" hidden="1" customWidth="1"/>
    <col min="14103" max="14109" width="11.625" style="1" customWidth="1"/>
    <col min="14110" max="14110" width="2.375" style="1" customWidth="1"/>
    <col min="14111" max="14349" width="8.375" style="1"/>
    <col min="14350" max="14350" width="42.625" style="1" customWidth="1"/>
    <col min="14351" max="14351" width="12.125" style="1" customWidth="1"/>
    <col min="14352" max="14354" width="11.625" style="1" customWidth="1"/>
    <col min="14355" max="14358" width="0" style="1" hidden="1" customWidth="1"/>
    <col min="14359" max="14365" width="11.625" style="1" customWidth="1"/>
    <col min="14366" max="14366" width="2.375" style="1" customWidth="1"/>
    <col min="14367" max="14605" width="8.375" style="1"/>
    <col min="14606" max="14606" width="42.625" style="1" customWidth="1"/>
    <col min="14607" max="14607" width="12.125" style="1" customWidth="1"/>
    <col min="14608" max="14610" width="11.625" style="1" customWidth="1"/>
    <col min="14611" max="14614" width="0" style="1" hidden="1" customWidth="1"/>
    <col min="14615" max="14621" width="11.625" style="1" customWidth="1"/>
    <col min="14622" max="14622" width="2.375" style="1" customWidth="1"/>
    <col min="14623" max="14861" width="8.375" style="1"/>
    <col min="14862" max="14862" width="42.625" style="1" customWidth="1"/>
    <col min="14863" max="14863" width="12.125" style="1" customWidth="1"/>
    <col min="14864" max="14866" width="11.625" style="1" customWidth="1"/>
    <col min="14867" max="14870" width="0" style="1" hidden="1" customWidth="1"/>
    <col min="14871" max="14877" width="11.625" style="1" customWidth="1"/>
    <col min="14878" max="14878" width="2.375" style="1" customWidth="1"/>
    <col min="14879" max="15117" width="8.375" style="1"/>
    <col min="15118" max="15118" width="42.625" style="1" customWidth="1"/>
    <col min="15119" max="15119" width="12.125" style="1" customWidth="1"/>
    <col min="15120" max="15122" width="11.625" style="1" customWidth="1"/>
    <col min="15123" max="15126" width="0" style="1" hidden="1" customWidth="1"/>
    <col min="15127" max="15133" width="11.625" style="1" customWidth="1"/>
    <col min="15134" max="15134" width="2.375" style="1" customWidth="1"/>
    <col min="15135" max="15373" width="8.375" style="1"/>
    <col min="15374" max="15374" width="42.625" style="1" customWidth="1"/>
    <col min="15375" max="15375" width="12.125" style="1" customWidth="1"/>
    <col min="15376" max="15378" width="11.625" style="1" customWidth="1"/>
    <col min="15379" max="15382" width="0" style="1" hidden="1" customWidth="1"/>
    <col min="15383" max="15389" width="11.625" style="1" customWidth="1"/>
    <col min="15390" max="15390" width="2.375" style="1" customWidth="1"/>
    <col min="15391" max="15629" width="8.375" style="1"/>
    <col min="15630" max="15630" width="42.625" style="1" customWidth="1"/>
    <col min="15631" max="15631" width="12.125" style="1" customWidth="1"/>
    <col min="15632" max="15634" width="11.625" style="1" customWidth="1"/>
    <col min="15635" max="15638" width="0" style="1" hidden="1" customWidth="1"/>
    <col min="15639" max="15645" width="11.625" style="1" customWidth="1"/>
    <col min="15646" max="15646" width="2.375" style="1" customWidth="1"/>
    <col min="15647" max="15885" width="8.375" style="1"/>
    <col min="15886" max="15886" width="42.625" style="1" customWidth="1"/>
    <col min="15887" max="15887" width="12.125" style="1" customWidth="1"/>
    <col min="15888" max="15890" width="11.625" style="1" customWidth="1"/>
    <col min="15891" max="15894" width="0" style="1" hidden="1" customWidth="1"/>
    <col min="15895" max="15901" width="11.625" style="1" customWidth="1"/>
    <col min="15902" max="15902" width="2.375" style="1" customWidth="1"/>
    <col min="15903" max="16141" width="8.375" style="1"/>
    <col min="16142" max="16142" width="42.625" style="1" customWidth="1"/>
    <col min="16143" max="16143" width="12.125" style="1" customWidth="1"/>
    <col min="16144" max="16146" width="11.625" style="1" customWidth="1"/>
    <col min="16147" max="16150" width="0" style="1" hidden="1" customWidth="1"/>
    <col min="16151" max="16157" width="11.625" style="1" customWidth="1"/>
    <col min="16158" max="16158" width="2.375" style="1" customWidth="1"/>
    <col min="16159" max="16384" width="8.375" style="1"/>
  </cols>
  <sheetData>
    <row r="1" spans="1:71" ht="22.5" customHeight="1" x14ac:dyDescent="0.3">
      <c r="A1" s="1" t="s">
        <v>14</v>
      </c>
      <c r="AA1" s="1"/>
      <c r="AH1" s="1"/>
      <c r="AO1" s="1"/>
      <c r="AV1" s="1"/>
      <c r="BC1" s="1"/>
    </row>
    <row r="2" spans="1:71" ht="22.5" customHeight="1" x14ac:dyDescent="0.3">
      <c r="A2" s="1" t="s">
        <v>174</v>
      </c>
      <c r="AA2" s="1"/>
      <c r="AH2" s="1"/>
      <c r="AO2" s="1"/>
      <c r="AV2" s="1"/>
      <c r="BC2" s="1"/>
      <c r="BN2" s="1" t="s">
        <v>134</v>
      </c>
    </row>
    <row r="3" spans="1:71" ht="22.5" customHeight="1" x14ac:dyDescent="0.3">
      <c r="AA3" s="1"/>
      <c r="AH3" s="1"/>
      <c r="AO3" s="1"/>
      <c r="AV3" s="1"/>
      <c r="BC3" s="1"/>
    </row>
    <row r="4" spans="1:71" ht="20.25" customHeight="1" thickBot="1" x14ac:dyDescent="0.35">
      <c r="A4" s="238" t="s">
        <v>175</v>
      </c>
      <c r="B4" s="238"/>
      <c r="Q4" s="238"/>
      <c r="R4" s="238"/>
      <c r="S4" s="238"/>
      <c r="Y4" s="238"/>
      <c r="Z4" s="238"/>
      <c r="AF4" s="238"/>
      <c r="AG4" s="239"/>
      <c r="AM4" s="238"/>
      <c r="AN4" s="239"/>
      <c r="AT4" s="238"/>
      <c r="AU4" s="239"/>
      <c r="AV4" s="239"/>
      <c r="AW4" s="239"/>
      <c r="BA4" s="238"/>
      <c r="BB4" s="239"/>
      <c r="BC4" s="239"/>
      <c r="BQ4" s="239" t="s">
        <v>56</v>
      </c>
    </row>
    <row r="5" spans="1:71" s="353" customFormat="1" ht="20.25" customHeight="1" thickBot="1" x14ac:dyDescent="0.35">
      <c r="A5" s="312"/>
      <c r="B5" s="312"/>
      <c r="C5" s="2" t="s">
        <v>141</v>
      </c>
      <c r="D5" s="102" t="s">
        <v>60</v>
      </c>
      <c r="E5" s="2" t="s">
        <v>61</v>
      </c>
      <c r="F5" s="146"/>
      <c r="G5" s="4"/>
      <c r="H5" s="4"/>
      <c r="I5" s="4"/>
      <c r="J5" s="5"/>
      <c r="K5" s="102"/>
      <c r="L5" s="28" t="s">
        <v>62</v>
      </c>
      <c r="M5" s="562" t="s">
        <v>63</v>
      </c>
      <c r="N5" s="563"/>
      <c r="O5" s="563"/>
      <c r="P5" s="563"/>
      <c r="Q5" s="563"/>
      <c r="R5" s="563"/>
      <c r="S5" s="564"/>
      <c r="T5" s="562" t="s">
        <v>64</v>
      </c>
      <c r="U5" s="563"/>
      <c r="V5" s="563"/>
      <c r="W5" s="563"/>
      <c r="X5" s="563"/>
      <c r="Y5" s="563"/>
      <c r="Z5" s="564"/>
      <c r="AA5" s="568" t="s">
        <v>65</v>
      </c>
      <c r="AB5" s="569"/>
      <c r="AC5" s="569"/>
      <c r="AD5" s="569"/>
      <c r="AE5" s="569"/>
      <c r="AF5" s="569"/>
      <c r="AG5" s="570"/>
      <c r="AH5" s="559" t="s">
        <v>66</v>
      </c>
      <c r="AI5" s="560"/>
      <c r="AJ5" s="560"/>
      <c r="AK5" s="560"/>
      <c r="AL5" s="560"/>
      <c r="AM5" s="560"/>
      <c r="AN5" s="561"/>
      <c r="AO5" s="559" t="s">
        <v>67</v>
      </c>
      <c r="AP5" s="560"/>
      <c r="AQ5" s="560"/>
      <c r="AR5" s="560"/>
      <c r="AS5" s="560"/>
      <c r="AT5" s="560"/>
      <c r="AU5" s="561"/>
      <c r="AV5" s="298" t="s">
        <v>68</v>
      </c>
      <c r="AW5" s="299"/>
      <c r="AX5" s="299"/>
      <c r="AY5" s="299"/>
      <c r="AZ5" s="299"/>
      <c r="BA5" s="299"/>
      <c r="BB5" s="304"/>
      <c r="BC5" s="298" t="s">
        <v>69</v>
      </c>
      <c r="BD5" s="305"/>
      <c r="BE5" s="305"/>
      <c r="BF5" s="305"/>
      <c r="BG5" s="305"/>
      <c r="BH5" s="305"/>
      <c r="BI5" s="486"/>
      <c r="BJ5" s="603" t="s">
        <v>70</v>
      </c>
      <c r="BK5" s="604"/>
      <c r="BL5" s="604"/>
      <c r="BM5" s="604"/>
      <c r="BN5" s="604"/>
      <c r="BO5" s="604"/>
      <c r="BP5" s="605"/>
      <c r="BQ5" s="571" t="s">
        <v>809</v>
      </c>
      <c r="BR5" s="572"/>
      <c r="BS5" s="573"/>
    </row>
    <row r="6" spans="1:71" s="355" customFormat="1" ht="20.25" customHeight="1" thickBot="1" x14ac:dyDescent="0.35">
      <c r="A6" s="313"/>
      <c r="B6" s="313"/>
      <c r="C6" s="30" t="s">
        <v>78</v>
      </c>
      <c r="D6" s="9" t="s">
        <v>71</v>
      </c>
      <c r="E6" s="30" t="s">
        <v>71</v>
      </c>
      <c r="F6" s="6" t="s">
        <v>72</v>
      </c>
      <c r="G6" s="7" t="s">
        <v>73</v>
      </c>
      <c r="H6" s="7" t="s">
        <v>74</v>
      </c>
      <c r="I6" s="7" t="s">
        <v>75</v>
      </c>
      <c r="J6" s="8" t="s">
        <v>76</v>
      </c>
      <c r="K6" s="9" t="s">
        <v>77</v>
      </c>
      <c r="L6" s="30" t="s">
        <v>71</v>
      </c>
      <c r="M6" s="6" t="s">
        <v>72</v>
      </c>
      <c r="N6" s="7" t="s">
        <v>73</v>
      </c>
      <c r="O6" s="7" t="s">
        <v>74</v>
      </c>
      <c r="P6" s="7" t="s">
        <v>75</v>
      </c>
      <c r="Q6" s="7" t="s">
        <v>76</v>
      </c>
      <c r="R6" s="8" t="s">
        <v>77</v>
      </c>
      <c r="S6" s="10" t="s">
        <v>78</v>
      </c>
      <c r="T6" s="109" t="s">
        <v>82</v>
      </c>
      <c r="U6" s="8" t="s">
        <v>142</v>
      </c>
      <c r="V6" s="7" t="s">
        <v>74</v>
      </c>
      <c r="W6" s="11" t="s">
        <v>75</v>
      </c>
      <c r="X6" s="9" t="s">
        <v>76</v>
      </c>
      <c r="Y6" s="9" t="s">
        <v>77</v>
      </c>
      <c r="Z6" s="10" t="s">
        <v>78</v>
      </c>
      <c r="AA6" s="12" t="s">
        <v>82</v>
      </c>
      <c r="AB6" s="11" t="s">
        <v>142</v>
      </c>
      <c r="AC6" s="13" t="s">
        <v>74</v>
      </c>
      <c r="AD6" s="11" t="s">
        <v>80</v>
      </c>
      <c r="AE6" s="16" t="s">
        <v>76</v>
      </c>
      <c r="AF6" s="13" t="s">
        <v>77</v>
      </c>
      <c r="AG6" s="15" t="s">
        <v>78</v>
      </c>
      <c r="AH6" s="24" t="s">
        <v>82</v>
      </c>
      <c r="AI6" s="11" t="s">
        <v>142</v>
      </c>
      <c r="AJ6" s="13" t="s">
        <v>74</v>
      </c>
      <c r="AK6" s="13" t="s">
        <v>80</v>
      </c>
      <c r="AL6" s="7" t="s">
        <v>76</v>
      </c>
      <c r="AM6" s="8" t="s">
        <v>77</v>
      </c>
      <c r="AN6" s="10" t="s">
        <v>78</v>
      </c>
      <c r="AO6" s="12" t="s">
        <v>82</v>
      </c>
      <c r="AP6" s="16" t="s">
        <v>142</v>
      </c>
      <c r="AQ6" s="11" t="s">
        <v>74</v>
      </c>
      <c r="AR6" s="11" t="s">
        <v>80</v>
      </c>
      <c r="AS6" s="16" t="s">
        <v>76</v>
      </c>
      <c r="AT6" s="13" t="s">
        <v>77</v>
      </c>
      <c r="AU6" s="15" t="s">
        <v>78</v>
      </c>
      <c r="AV6" s="12" t="s">
        <v>87</v>
      </c>
      <c r="AW6" s="16" t="s">
        <v>88</v>
      </c>
      <c r="AX6" s="11" t="s">
        <v>89</v>
      </c>
      <c r="AY6" s="11" t="s">
        <v>86</v>
      </c>
      <c r="AZ6" s="16" t="s">
        <v>76</v>
      </c>
      <c r="BA6" s="13" t="s">
        <v>77</v>
      </c>
      <c r="BB6" s="15" t="s">
        <v>78</v>
      </c>
      <c r="BC6" s="12" t="s">
        <v>87</v>
      </c>
      <c r="BD6" s="11" t="s">
        <v>88</v>
      </c>
      <c r="BE6" s="7" t="s">
        <v>89</v>
      </c>
      <c r="BF6" s="7" t="s">
        <v>86</v>
      </c>
      <c r="BG6" s="11" t="s">
        <v>84</v>
      </c>
      <c r="BH6" s="7" t="s">
        <v>85</v>
      </c>
      <c r="BI6" s="10" t="s">
        <v>71</v>
      </c>
      <c r="BJ6" s="109" t="s">
        <v>87</v>
      </c>
      <c r="BK6" s="7" t="s">
        <v>88</v>
      </c>
      <c r="BL6" s="8" t="s">
        <v>89</v>
      </c>
      <c r="BM6" s="13" t="s">
        <v>86</v>
      </c>
      <c r="BN6" s="11" t="s">
        <v>84</v>
      </c>
      <c r="BO6" s="7" t="s">
        <v>85</v>
      </c>
      <c r="BP6" s="10" t="s">
        <v>71</v>
      </c>
      <c r="BQ6" s="109" t="s">
        <v>87</v>
      </c>
      <c r="BR6" s="511" t="s">
        <v>88</v>
      </c>
      <c r="BS6" s="557" t="s">
        <v>89</v>
      </c>
    </row>
    <row r="7" spans="1:71" ht="18" customHeight="1" x14ac:dyDescent="0.3">
      <c r="A7" s="147" t="s">
        <v>176</v>
      </c>
      <c r="B7" s="31" t="s">
        <v>90</v>
      </c>
      <c r="C7" s="34"/>
      <c r="D7" s="110"/>
      <c r="E7" s="34"/>
      <c r="F7" s="40"/>
      <c r="G7" s="87"/>
      <c r="H7" s="87"/>
      <c r="I7" s="87"/>
      <c r="J7" s="33"/>
      <c r="K7" s="110"/>
      <c r="L7" s="34"/>
      <c r="M7" s="40"/>
      <c r="N7" s="87"/>
      <c r="O7" s="87"/>
      <c r="P7" s="87"/>
      <c r="Q7" s="87"/>
      <c r="R7" s="33"/>
      <c r="S7" s="86"/>
      <c r="T7" s="43"/>
      <c r="U7" s="33"/>
      <c r="V7" s="87"/>
      <c r="W7" s="87"/>
      <c r="X7" s="32"/>
      <c r="Y7" s="33"/>
      <c r="Z7" s="86"/>
      <c r="AA7" s="60"/>
      <c r="AB7" s="87"/>
      <c r="AC7" s="33"/>
      <c r="AD7" s="56"/>
      <c r="AE7" s="32"/>
      <c r="AF7" s="33"/>
      <c r="AG7" s="86"/>
      <c r="AH7" s="60"/>
      <c r="AI7" s="87"/>
      <c r="AJ7" s="86"/>
      <c r="AK7" s="59"/>
      <c r="AL7" s="87"/>
      <c r="AM7" s="33"/>
      <c r="AN7" s="86"/>
      <c r="AO7" s="57"/>
      <c r="AP7" s="32"/>
      <c r="AQ7" s="87"/>
      <c r="AR7" s="56"/>
      <c r="AS7" s="32"/>
      <c r="AT7" s="33"/>
      <c r="AU7" s="86"/>
      <c r="AV7" s="57"/>
      <c r="AW7" s="32"/>
      <c r="AX7" s="87"/>
      <c r="AY7" s="56"/>
      <c r="AZ7" s="32"/>
      <c r="BA7" s="33"/>
      <c r="BB7" s="86"/>
      <c r="BC7" s="57"/>
      <c r="BD7" s="87"/>
      <c r="BE7" s="87"/>
      <c r="BF7" s="87"/>
      <c r="BG7" s="87"/>
      <c r="BH7" s="87"/>
      <c r="BI7" s="86"/>
      <c r="BJ7" s="60"/>
      <c r="BK7" s="87"/>
      <c r="BL7" s="33"/>
      <c r="BM7" s="33"/>
      <c r="BN7" s="87"/>
      <c r="BO7" s="87"/>
      <c r="BP7" s="86"/>
      <c r="BQ7" s="60"/>
      <c r="BR7" s="87"/>
      <c r="BS7" s="86"/>
    </row>
    <row r="8" spans="1:71" ht="18" customHeight="1" thickBot="1" x14ac:dyDescent="0.35">
      <c r="A8" s="148" t="s">
        <v>177</v>
      </c>
      <c r="B8" s="76" t="s">
        <v>91</v>
      </c>
      <c r="C8" s="91">
        <v>164417</v>
      </c>
      <c r="D8" s="95">
        <v>157860</v>
      </c>
      <c r="E8" s="91">
        <v>167940</v>
      </c>
      <c r="F8" s="93">
        <v>32302</v>
      </c>
      <c r="G8" s="92">
        <v>44848</v>
      </c>
      <c r="H8" s="92">
        <v>77150</v>
      </c>
      <c r="I8" s="92">
        <v>37555</v>
      </c>
      <c r="J8" s="90">
        <v>61200</v>
      </c>
      <c r="K8" s="95">
        <v>98755</v>
      </c>
      <c r="L8" s="91">
        <v>175905</v>
      </c>
      <c r="M8" s="93">
        <v>35214</v>
      </c>
      <c r="N8" s="92">
        <v>47511</v>
      </c>
      <c r="O8" s="92">
        <v>82725</v>
      </c>
      <c r="P8" s="92">
        <v>41720</v>
      </c>
      <c r="Q8" s="92">
        <v>63221</v>
      </c>
      <c r="R8" s="90">
        <v>104939</v>
      </c>
      <c r="S8" s="94">
        <v>187664</v>
      </c>
      <c r="T8" s="96">
        <v>39676</v>
      </c>
      <c r="U8" s="90">
        <v>47066</v>
      </c>
      <c r="V8" s="92">
        <v>86742</v>
      </c>
      <c r="W8" s="92">
        <v>44187</v>
      </c>
      <c r="X8" s="89">
        <v>62977.32699999999</v>
      </c>
      <c r="Y8" s="90">
        <v>107164.32699999999</v>
      </c>
      <c r="Z8" s="94">
        <v>193906.32699999999</v>
      </c>
      <c r="AA8" s="96">
        <v>37075</v>
      </c>
      <c r="AB8" s="92">
        <v>57092</v>
      </c>
      <c r="AC8" s="90">
        <v>94167</v>
      </c>
      <c r="AD8" s="92">
        <v>41741</v>
      </c>
      <c r="AE8" s="89">
        <v>60791.125999999989</v>
      </c>
      <c r="AF8" s="90">
        <v>102532.12599999999</v>
      </c>
      <c r="AG8" s="94">
        <v>196699</v>
      </c>
      <c r="AH8" s="96">
        <v>37405</v>
      </c>
      <c r="AI8" s="92">
        <v>47273.298999999999</v>
      </c>
      <c r="AJ8" s="94">
        <v>84678.298999999999</v>
      </c>
      <c r="AK8" s="95">
        <v>43604</v>
      </c>
      <c r="AL8" s="92">
        <v>65137.701000000001</v>
      </c>
      <c r="AM8" s="90">
        <v>108741.701</v>
      </c>
      <c r="AN8" s="94">
        <v>193420</v>
      </c>
      <c r="AO8" s="93">
        <v>40980</v>
      </c>
      <c r="AP8" s="89">
        <v>50734</v>
      </c>
      <c r="AQ8" s="92">
        <v>91714.606</v>
      </c>
      <c r="AR8" s="92">
        <v>43372</v>
      </c>
      <c r="AS8" s="89">
        <v>66078</v>
      </c>
      <c r="AT8" s="90">
        <v>109449.394</v>
      </c>
      <c r="AU8" s="94">
        <v>201164</v>
      </c>
      <c r="AV8" s="93">
        <v>40711</v>
      </c>
      <c r="AW8" s="89">
        <v>52255</v>
      </c>
      <c r="AX8" s="92">
        <v>92966</v>
      </c>
      <c r="AY8" s="92">
        <v>47424</v>
      </c>
      <c r="AZ8" s="56">
        <v>70735</v>
      </c>
      <c r="BA8" s="54">
        <v>118159</v>
      </c>
      <c r="BB8" s="58">
        <v>211125</v>
      </c>
      <c r="BC8" s="93">
        <v>42234</v>
      </c>
      <c r="BD8" s="56">
        <v>53013</v>
      </c>
      <c r="BE8" s="56">
        <v>95248</v>
      </c>
      <c r="BF8" s="56">
        <v>48268</v>
      </c>
      <c r="BG8" s="56">
        <v>72079</v>
      </c>
      <c r="BH8" s="56">
        <v>120346</v>
      </c>
      <c r="BI8" s="58">
        <v>215594</v>
      </c>
      <c r="BJ8" s="96">
        <v>45272</v>
      </c>
      <c r="BK8" s="56">
        <v>58161</v>
      </c>
      <c r="BL8" s="54">
        <v>103434</v>
      </c>
      <c r="BM8" s="54">
        <v>55562</v>
      </c>
      <c r="BN8" s="56">
        <v>75569</v>
      </c>
      <c r="BO8" s="56">
        <v>131131</v>
      </c>
      <c r="BP8" s="58">
        <v>234565</v>
      </c>
      <c r="BQ8" s="96">
        <v>47016</v>
      </c>
      <c r="BR8" s="56">
        <v>58808</v>
      </c>
      <c r="BS8" s="58">
        <v>150519</v>
      </c>
    </row>
    <row r="9" spans="1:71" ht="18" customHeight="1" x14ac:dyDescent="0.3">
      <c r="A9" s="149" t="s">
        <v>178</v>
      </c>
      <c r="B9" s="130" t="s">
        <v>90</v>
      </c>
      <c r="C9" s="55"/>
      <c r="D9" s="59"/>
      <c r="E9" s="55"/>
      <c r="F9" s="57"/>
      <c r="G9" s="56"/>
      <c r="H9" s="56"/>
      <c r="I9" s="56"/>
      <c r="J9" s="54"/>
      <c r="K9" s="59"/>
      <c r="L9" s="55"/>
      <c r="M9" s="57"/>
      <c r="N9" s="56"/>
      <c r="O9" s="56"/>
      <c r="P9" s="56"/>
      <c r="Q9" s="56"/>
      <c r="R9" s="54"/>
      <c r="S9" s="58"/>
      <c r="T9" s="60"/>
      <c r="U9" s="54"/>
      <c r="V9" s="56"/>
      <c r="W9" s="56"/>
      <c r="X9" s="53"/>
      <c r="Y9" s="54"/>
      <c r="Z9" s="58"/>
      <c r="AA9" s="60"/>
      <c r="AB9" s="56"/>
      <c r="AC9" s="54"/>
      <c r="AD9" s="56"/>
      <c r="AE9" s="53"/>
      <c r="AF9" s="54"/>
      <c r="AG9" s="58"/>
      <c r="AH9" s="60"/>
      <c r="AI9" s="87"/>
      <c r="AJ9" s="58"/>
      <c r="AK9" s="59"/>
      <c r="AL9" s="56"/>
      <c r="AM9" s="54"/>
      <c r="AN9" s="58"/>
      <c r="AO9" s="57"/>
      <c r="AP9" s="32"/>
      <c r="AQ9" s="56"/>
      <c r="AR9" s="56"/>
      <c r="AS9" s="53"/>
      <c r="AT9" s="54"/>
      <c r="AU9" s="58"/>
      <c r="AV9" s="57"/>
      <c r="AW9" s="32"/>
      <c r="AX9" s="87"/>
      <c r="AY9" s="56"/>
      <c r="AZ9" s="87"/>
      <c r="BA9" s="33"/>
      <c r="BB9" s="86"/>
      <c r="BC9" s="57"/>
      <c r="BD9" s="87"/>
      <c r="BE9" s="87"/>
      <c r="BF9" s="87"/>
      <c r="BG9" s="87"/>
      <c r="BH9" s="87"/>
      <c r="BI9" s="86"/>
      <c r="BJ9" s="60"/>
      <c r="BK9" s="87"/>
      <c r="BL9" s="33"/>
      <c r="BM9" s="33"/>
      <c r="BN9" s="87"/>
      <c r="BO9" s="87"/>
      <c r="BP9" s="86"/>
      <c r="BQ9" s="60"/>
      <c r="BR9" s="87"/>
      <c r="BS9" s="86"/>
    </row>
    <row r="10" spans="1:71" ht="18" customHeight="1" thickBot="1" x14ac:dyDescent="0.35">
      <c r="A10" s="150" t="s">
        <v>179</v>
      </c>
      <c r="B10" s="130" t="s">
        <v>91</v>
      </c>
      <c r="C10" s="55">
        <v>37120</v>
      </c>
      <c r="D10" s="59">
        <v>42572</v>
      </c>
      <c r="E10" s="55">
        <v>46003</v>
      </c>
      <c r="F10" s="57">
        <v>9875</v>
      </c>
      <c r="G10" s="56">
        <v>10791</v>
      </c>
      <c r="H10" s="56">
        <v>20666</v>
      </c>
      <c r="I10" s="56">
        <v>10584</v>
      </c>
      <c r="J10" s="54">
        <v>11257</v>
      </c>
      <c r="K10" s="59">
        <v>21841</v>
      </c>
      <c r="L10" s="55">
        <v>42507</v>
      </c>
      <c r="M10" s="57">
        <v>10030</v>
      </c>
      <c r="N10" s="56">
        <v>12471</v>
      </c>
      <c r="O10" s="56">
        <v>22501</v>
      </c>
      <c r="P10" s="56">
        <v>11944</v>
      </c>
      <c r="Q10" s="56">
        <v>13700</v>
      </c>
      <c r="R10" s="90">
        <v>25645</v>
      </c>
      <c r="S10" s="58">
        <v>48146</v>
      </c>
      <c r="T10" s="60">
        <v>11881</v>
      </c>
      <c r="U10" s="54">
        <v>13052</v>
      </c>
      <c r="V10" s="56">
        <v>24933</v>
      </c>
      <c r="W10" s="56">
        <v>11495</v>
      </c>
      <c r="X10" s="53">
        <v>12506.061999999998</v>
      </c>
      <c r="Y10" s="90">
        <v>24001.061999999998</v>
      </c>
      <c r="Z10" s="58">
        <v>48934.061999999998</v>
      </c>
      <c r="AA10" s="60">
        <v>11398</v>
      </c>
      <c r="AB10" s="92">
        <v>11774</v>
      </c>
      <c r="AC10" s="54">
        <v>23172</v>
      </c>
      <c r="AD10" s="56">
        <v>12626</v>
      </c>
      <c r="AE10" s="53">
        <v>13495.091999999997</v>
      </c>
      <c r="AF10" s="90">
        <v>26121.091999999997</v>
      </c>
      <c r="AG10" s="58">
        <v>49293</v>
      </c>
      <c r="AH10" s="60">
        <v>10377</v>
      </c>
      <c r="AI10" s="92">
        <v>12837.165000000001</v>
      </c>
      <c r="AJ10" s="58">
        <v>23214.165000000001</v>
      </c>
      <c r="AK10" s="59">
        <v>11263</v>
      </c>
      <c r="AL10" s="56">
        <v>13315.834999999999</v>
      </c>
      <c r="AM10" s="90">
        <v>24578.834999999999</v>
      </c>
      <c r="AN10" s="58">
        <v>47793</v>
      </c>
      <c r="AO10" s="57">
        <v>13016</v>
      </c>
      <c r="AP10" s="89">
        <v>14071</v>
      </c>
      <c r="AQ10" s="56">
        <v>27087.703000000001</v>
      </c>
      <c r="AR10" s="56">
        <v>13226</v>
      </c>
      <c r="AS10" s="53">
        <v>15064</v>
      </c>
      <c r="AT10" s="90">
        <v>28290.296999999999</v>
      </c>
      <c r="AU10" s="58">
        <v>55378</v>
      </c>
      <c r="AV10" s="57">
        <v>14193</v>
      </c>
      <c r="AW10" s="89">
        <v>17185</v>
      </c>
      <c r="AX10" s="92">
        <v>31378</v>
      </c>
      <c r="AY10" s="56">
        <v>16206</v>
      </c>
      <c r="AZ10" s="92">
        <v>17858</v>
      </c>
      <c r="BA10" s="90">
        <v>34063</v>
      </c>
      <c r="BB10" s="94">
        <v>65441</v>
      </c>
      <c r="BC10" s="57">
        <v>14160</v>
      </c>
      <c r="BD10" s="92">
        <v>19383</v>
      </c>
      <c r="BE10" s="92">
        <v>33543</v>
      </c>
      <c r="BF10" s="92">
        <v>16210</v>
      </c>
      <c r="BG10" s="92">
        <v>20740</v>
      </c>
      <c r="BH10" s="92">
        <v>36951</v>
      </c>
      <c r="BI10" s="94">
        <v>70494</v>
      </c>
      <c r="BJ10" s="60">
        <v>17468</v>
      </c>
      <c r="BK10" s="92">
        <v>20016</v>
      </c>
      <c r="BL10" s="90">
        <v>37484</v>
      </c>
      <c r="BM10" s="90">
        <v>18131</v>
      </c>
      <c r="BN10" s="92">
        <v>22941</v>
      </c>
      <c r="BO10" s="92">
        <v>41072</v>
      </c>
      <c r="BP10" s="94">
        <v>78556</v>
      </c>
      <c r="BQ10" s="60">
        <v>18000</v>
      </c>
      <c r="BR10" s="92">
        <v>20800</v>
      </c>
      <c r="BS10" s="94">
        <v>38800</v>
      </c>
    </row>
    <row r="11" spans="1:71" ht="18" customHeight="1" x14ac:dyDescent="0.3">
      <c r="A11" s="151" t="s">
        <v>180</v>
      </c>
      <c r="B11" s="152" t="s">
        <v>90</v>
      </c>
      <c r="C11" s="34"/>
      <c r="D11" s="110"/>
      <c r="E11" s="34"/>
      <c r="F11" s="40"/>
      <c r="G11" s="87"/>
      <c r="H11" s="87"/>
      <c r="I11" s="87"/>
      <c r="J11" s="33"/>
      <c r="K11" s="110"/>
      <c r="L11" s="34"/>
      <c r="M11" s="40"/>
      <c r="N11" s="87"/>
      <c r="O11" s="87"/>
      <c r="P11" s="87"/>
      <c r="Q11" s="87"/>
      <c r="R11" s="33"/>
      <c r="S11" s="86"/>
      <c r="T11" s="43"/>
      <c r="U11" s="33"/>
      <c r="V11" s="87"/>
      <c r="W11" s="87"/>
      <c r="X11" s="32"/>
      <c r="Y11" s="33"/>
      <c r="Z11" s="86"/>
      <c r="AA11" s="43"/>
      <c r="AB11" s="56"/>
      <c r="AC11" s="33"/>
      <c r="AD11" s="87"/>
      <c r="AE11" s="32"/>
      <c r="AF11" s="33"/>
      <c r="AG11" s="86"/>
      <c r="AH11" s="43"/>
      <c r="AI11" s="87"/>
      <c r="AJ11" s="86"/>
      <c r="AK11" s="110"/>
      <c r="AL11" s="87"/>
      <c r="AM11" s="33"/>
      <c r="AN11" s="86"/>
      <c r="AO11" s="40"/>
      <c r="AP11" s="32"/>
      <c r="AQ11" s="87"/>
      <c r="AR11" s="87"/>
      <c r="AS11" s="32"/>
      <c r="AT11" s="33"/>
      <c r="AU11" s="86"/>
      <c r="AV11" s="40"/>
      <c r="AW11" s="32"/>
      <c r="AX11" s="87"/>
      <c r="AY11" s="87"/>
      <c r="AZ11" s="87"/>
      <c r="BA11" s="33"/>
      <c r="BB11" s="86"/>
      <c r="BC11" s="40"/>
      <c r="BD11" s="87"/>
      <c r="BE11" s="87"/>
      <c r="BF11" s="87"/>
      <c r="BG11" s="87"/>
      <c r="BH11" s="87"/>
      <c r="BI11" s="86"/>
      <c r="BJ11" s="43"/>
      <c r="BK11" s="87"/>
      <c r="BL11" s="33"/>
      <c r="BM11" s="33"/>
      <c r="BN11" s="87"/>
      <c r="BO11" s="87"/>
      <c r="BP11" s="86"/>
      <c r="BQ11" s="43"/>
      <c r="BR11" s="87"/>
      <c r="BS11" s="86"/>
    </row>
    <row r="12" spans="1:71" s="416" customFormat="1" ht="18" customHeight="1" thickBot="1" x14ac:dyDescent="0.35">
      <c r="A12" s="153" t="s">
        <v>181</v>
      </c>
      <c r="B12" s="154" t="s">
        <v>91</v>
      </c>
      <c r="C12" s="155">
        <v>30670</v>
      </c>
      <c r="D12" s="156">
        <v>35675</v>
      </c>
      <c r="E12" s="155">
        <v>41062</v>
      </c>
      <c r="F12" s="157">
        <v>9037</v>
      </c>
      <c r="G12" s="158">
        <v>9507</v>
      </c>
      <c r="H12" s="158">
        <v>18544</v>
      </c>
      <c r="I12" s="158">
        <v>9340</v>
      </c>
      <c r="J12" s="159">
        <v>10121</v>
      </c>
      <c r="K12" s="156">
        <v>19463</v>
      </c>
      <c r="L12" s="155">
        <v>38007</v>
      </c>
      <c r="M12" s="157">
        <v>9043</v>
      </c>
      <c r="N12" s="158">
        <v>10672</v>
      </c>
      <c r="O12" s="158">
        <v>19715</v>
      </c>
      <c r="P12" s="158">
        <v>10660</v>
      </c>
      <c r="Q12" s="158">
        <v>12154</v>
      </c>
      <c r="R12" s="159">
        <v>22814</v>
      </c>
      <c r="S12" s="160">
        <v>42529</v>
      </c>
      <c r="T12" s="161">
        <v>10576</v>
      </c>
      <c r="U12" s="159">
        <v>11738</v>
      </c>
      <c r="V12" s="158">
        <v>22314</v>
      </c>
      <c r="W12" s="158">
        <v>10205</v>
      </c>
      <c r="X12" s="162">
        <v>11061.428</v>
      </c>
      <c r="Y12" s="159">
        <v>21266.428</v>
      </c>
      <c r="Z12" s="160">
        <v>43580.428</v>
      </c>
      <c r="AA12" s="161">
        <v>10021</v>
      </c>
      <c r="AB12" s="92">
        <v>10445</v>
      </c>
      <c r="AC12" s="159">
        <v>20466</v>
      </c>
      <c r="AD12" s="158">
        <v>11320</v>
      </c>
      <c r="AE12" s="162">
        <v>12231.841</v>
      </c>
      <c r="AF12" s="159">
        <v>23551.841</v>
      </c>
      <c r="AG12" s="160">
        <v>44017.841</v>
      </c>
      <c r="AH12" s="161">
        <v>9585</v>
      </c>
      <c r="AI12" s="158">
        <v>11681.319</v>
      </c>
      <c r="AJ12" s="160">
        <v>21266.319</v>
      </c>
      <c r="AK12" s="156">
        <v>10241</v>
      </c>
      <c r="AL12" s="158">
        <v>11644.681</v>
      </c>
      <c r="AM12" s="159">
        <v>21885.681</v>
      </c>
      <c r="AN12" s="160">
        <v>43152</v>
      </c>
      <c r="AO12" s="157">
        <v>11772</v>
      </c>
      <c r="AP12" s="162">
        <v>12636</v>
      </c>
      <c r="AQ12" s="158">
        <v>24408.784</v>
      </c>
      <c r="AR12" s="158">
        <v>11815</v>
      </c>
      <c r="AS12" s="162">
        <v>13396</v>
      </c>
      <c r="AT12" s="159">
        <v>25211.216</v>
      </c>
      <c r="AU12" s="160">
        <v>49620</v>
      </c>
      <c r="AV12" s="157">
        <v>12632</v>
      </c>
      <c r="AW12" s="162">
        <v>15167</v>
      </c>
      <c r="AX12" s="92">
        <v>27799</v>
      </c>
      <c r="AY12" s="158">
        <v>14118</v>
      </c>
      <c r="AZ12" s="158">
        <v>15705</v>
      </c>
      <c r="BA12" s="159">
        <v>29822</v>
      </c>
      <c r="BB12" s="160">
        <v>57621</v>
      </c>
      <c r="BC12" s="157">
        <v>12065</v>
      </c>
      <c r="BD12" s="158">
        <v>16998</v>
      </c>
      <c r="BE12" s="158">
        <v>29063</v>
      </c>
      <c r="BF12" s="158">
        <v>13895</v>
      </c>
      <c r="BG12" s="158">
        <v>17645</v>
      </c>
      <c r="BH12" s="158">
        <v>31541</v>
      </c>
      <c r="BI12" s="160">
        <v>60604</v>
      </c>
      <c r="BJ12" s="161">
        <v>14566</v>
      </c>
      <c r="BK12" s="158">
        <v>17232</v>
      </c>
      <c r="BL12" s="159">
        <v>31798</v>
      </c>
      <c r="BM12" s="159">
        <v>15519</v>
      </c>
      <c r="BN12" s="158">
        <v>20057</v>
      </c>
      <c r="BO12" s="158">
        <v>35577</v>
      </c>
      <c r="BP12" s="160">
        <v>67375</v>
      </c>
      <c r="BQ12" s="161">
        <v>15306</v>
      </c>
      <c r="BR12" s="158">
        <v>17825</v>
      </c>
      <c r="BS12" s="160">
        <v>33131</v>
      </c>
    </row>
    <row r="13" spans="1:71" ht="18" customHeight="1" x14ac:dyDescent="0.3">
      <c r="A13" s="149" t="s">
        <v>182</v>
      </c>
      <c r="B13" s="130" t="s">
        <v>90</v>
      </c>
      <c r="C13" s="55"/>
      <c r="D13" s="59"/>
      <c r="E13" s="55"/>
      <c r="F13" s="57"/>
      <c r="G13" s="56"/>
      <c r="H13" s="56"/>
      <c r="I13" s="56"/>
      <c r="J13" s="54"/>
      <c r="K13" s="59"/>
      <c r="L13" s="55"/>
      <c r="M13" s="57"/>
      <c r="N13" s="56"/>
      <c r="O13" s="56"/>
      <c r="P13" s="56"/>
      <c r="Q13" s="56"/>
      <c r="R13" s="54"/>
      <c r="S13" s="58"/>
      <c r="T13" s="60"/>
      <c r="U13" s="54"/>
      <c r="V13" s="56"/>
      <c r="W13" s="56"/>
      <c r="X13" s="53"/>
      <c r="Y13" s="54"/>
      <c r="Z13" s="58"/>
      <c r="AA13" s="60"/>
      <c r="AB13" s="56"/>
      <c r="AC13" s="54"/>
      <c r="AD13" s="56"/>
      <c r="AE13" s="53"/>
      <c r="AF13" s="54"/>
      <c r="AG13" s="58"/>
      <c r="AH13" s="60"/>
      <c r="AI13" s="87"/>
      <c r="AJ13" s="58"/>
      <c r="AK13" s="59"/>
      <c r="AL13" s="56"/>
      <c r="AM13" s="54"/>
      <c r="AN13" s="58"/>
      <c r="AO13" s="57"/>
      <c r="AP13" s="32"/>
      <c r="AQ13" s="56"/>
      <c r="AR13" s="56"/>
      <c r="AS13" s="53"/>
      <c r="AT13" s="54"/>
      <c r="AU13" s="58"/>
      <c r="AV13" s="57"/>
      <c r="AW13" s="32"/>
      <c r="AX13" s="87"/>
      <c r="AY13" s="56"/>
      <c r="AZ13" s="56"/>
      <c r="BA13" s="54"/>
      <c r="BB13" s="58"/>
      <c r="BC13" s="57"/>
      <c r="BD13" s="87"/>
      <c r="BE13" s="56"/>
      <c r="BF13" s="56"/>
      <c r="BG13" s="87"/>
      <c r="BH13" s="56"/>
      <c r="BI13" s="58"/>
      <c r="BJ13" s="60"/>
      <c r="BK13" s="87"/>
      <c r="BL13" s="54"/>
      <c r="BM13" s="54"/>
      <c r="BN13" s="87"/>
      <c r="BO13" s="56"/>
      <c r="BP13" s="58"/>
      <c r="BQ13" s="60"/>
      <c r="BR13" s="87"/>
      <c r="BS13" s="58"/>
    </row>
    <row r="14" spans="1:71" ht="18" customHeight="1" thickBot="1" x14ac:dyDescent="0.35">
      <c r="A14" s="150" t="s">
        <v>183</v>
      </c>
      <c r="B14" s="130" t="s">
        <v>91</v>
      </c>
      <c r="C14" s="55">
        <v>23822</v>
      </c>
      <c r="D14" s="59">
        <v>26215</v>
      </c>
      <c r="E14" s="55">
        <v>27322</v>
      </c>
      <c r="F14" s="57">
        <v>5469</v>
      </c>
      <c r="G14" s="56">
        <v>5895</v>
      </c>
      <c r="H14" s="56">
        <v>11364</v>
      </c>
      <c r="I14" s="56">
        <v>6396</v>
      </c>
      <c r="J14" s="54">
        <v>7134</v>
      </c>
      <c r="K14" s="59">
        <v>13530</v>
      </c>
      <c r="L14" s="55">
        <v>24894</v>
      </c>
      <c r="M14" s="57">
        <v>5486</v>
      </c>
      <c r="N14" s="56">
        <v>7005</v>
      </c>
      <c r="O14" s="56">
        <v>12491</v>
      </c>
      <c r="P14" s="56">
        <v>7351</v>
      </c>
      <c r="Q14" s="56">
        <v>7762</v>
      </c>
      <c r="R14" s="90">
        <v>15113</v>
      </c>
      <c r="S14" s="58">
        <v>27604</v>
      </c>
      <c r="T14" s="60">
        <v>7011</v>
      </c>
      <c r="U14" s="54">
        <v>7607</v>
      </c>
      <c r="V14" s="56">
        <v>14618</v>
      </c>
      <c r="W14" s="56">
        <v>8583</v>
      </c>
      <c r="X14" s="53">
        <v>8090</v>
      </c>
      <c r="Y14" s="90">
        <v>16673</v>
      </c>
      <c r="Z14" s="58">
        <v>31291</v>
      </c>
      <c r="AA14" s="60">
        <v>6914</v>
      </c>
      <c r="AB14" s="92">
        <v>8202</v>
      </c>
      <c r="AC14" s="54">
        <v>15116</v>
      </c>
      <c r="AD14" s="56">
        <v>8306</v>
      </c>
      <c r="AE14" s="53">
        <v>7917.5139999999992</v>
      </c>
      <c r="AF14" s="90">
        <v>16223.513999999999</v>
      </c>
      <c r="AG14" s="58">
        <v>31339.513999999999</v>
      </c>
      <c r="AH14" s="60">
        <v>6293</v>
      </c>
      <c r="AI14" s="92">
        <v>8213.7209999999995</v>
      </c>
      <c r="AJ14" s="58">
        <v>14506.721</v>
      </c>
      <c r="AK14" s="59">
        <v>9478</v>
      </c>
      <c r="AL14" s="56">
        <v>8718.2790000000023</v>
      </c>
      <c r="AM14" s="90">
        <v>18196.279000000002</v>
      </c>
      <c r="AN14" s="58">
        <v>32703</v>
      </c>
      <c r="AO14" s="57">
        <v>7775</v>
      </c>
      <c r="AP14" s="89">
        <v>9044</v>
      </c>
      <c r="AQ14" s="56">
        <v>16819.259999999998</v>
      </c>
      <c r="AR14" s="56">
        <v>9642</v>
      </c>
      <c r="AS14" s="53">
        <v>8836</v>
      </c>
      <c r="AT14" s="90">
        <v>18477.740000000002</v>
      </c>
      <c r="AU14" s="58">
        <v>35297</v>
      </c>
      <c r="AV14" s="57">
        <v>9010</v>
      </c>
      <c r="AW14" s="89">
        <v>9852</v>
      </c>
      <c r="AX14" s="92">
        <v>18863</v>
      </c>
      <c r="AY14" s="56">
        <v>11526</v>
      </c>
      <c r="AZ14" s="56">
        <v>11295</v>
      </c>
      <c r="BA14" s="90">
        <v>22821</v>
      </c>
      <c r="BB14" s="58">
        <v>41684</v>
      </c>
      <c r="BC14" s="57">
        <v>10686</v>
      </c>
      <c r="BD14" s="92">
        <v>11711</v>
      </c>
      <c r="BE14" s="56">
        <v>22397</v>
      </c>
      <c r="BF14" s="56">
        <v>13922</v>
      </c>
      <c r="BG14" s="92">
        <v>12591</v>
      </c>
      <c r="BH14" s="56">
        <v>26513</v>
      </c>
      <c r="BI14" s="58">
        <v>48910</v>
      </c>
      <c r="BJ14" s="60">
        <v>11545</v>
      </c>
      <c r="BK14" s="92">
        <v>11776</v>
      </c>
      <c r="BL14" s="54">
        <v>23321</v>
      </c>
      <c r="BM14" s="54">
        <v>13993</v>
      </c>
      <c r="BN14" s="92">
        <v>12246</v>
      </c>
      <c r="BO14" s="56">
        <v>26239</v>
      </c>
      <c r="BP14" s="58">
        <v>49560</v>
      </c>
      <c r="BQ14" s="60">
        <v>10884</v>
      </c>
      <c r="BR14" s="92">
        <v>13403</v>
      </c>
      <c r="BS14" s="58">
        <v>24288</v>
      </c>
    </row>
    <row r="15" spans="1:71" ht="18" customHeight="1" x14ac:dyDescent="0.3">
      <c r="A15" s="147" t="s">
        <v>184</v>
      </c>
      <c r="B15" s="31" t="s">
        <v>90</v>
      </c>
      <c r="C15" s="34"/>
      <c r="D15" s="110"/>
      <c r="E15" s="34"/>
      <c r="F15" s="40"/>
      <c r="G15" s="87"/>
      <c r="H15" s="87"/>
      <c r="I15" s="87"/>
      <c r="J15" s="33"/>
      <c r="K15" s="110"/>
      <c r="L15" s="34"/>
      <c r="M15" s="40"/>
      <c r="N15" s="87"/>
      <c r="O15" s="87"/>
      <c r="P15" s="87"/>
      <c r="Q15" s="87"/>
      <c r="R15" s="33"/>
      <c r="S15" s="86"/>
      <c r="T15" s="43"/>
      <c r="U15" s="33"/>
      <c r="V15" s="87"/>
      <c r="W15" s="87"/>
      <c r="X15" s="32"/>
      <c r="Y15" s="33"/>
      <c r="Z15" s="86"/>
      <c r="AA15" s="43"/>
      <c r="AB15" s="56"/>
      <c r="AC15" s="33"/>
      <c r="AD15" s="87"/>
      <c r="AE15" s="32"/>
      <c r="AF15" s="33"/>
      <c r="AG15" s="86"/>
      <c r="AH15" s="43"/>
      <c r="AI15" s="87"/>
      <c r="AJ15" s="86"/>
      <c r="AK15" s="110"/>
      <c r="AL15" s="87"/>
      <c r="AM15" s="33"/>
      <c r="AN15" s="86"/>
      <c r="AO15" s="40"/>
      <c r="AP15" s="32"/>
      <c r="AQ15" s="87"/>
      <c r="AR15" s="87"/>
      <c r="AS15" s="32"/>
      <c r="AT15" s="33"/>
      <c r="AU15" s="86"/>
      <c r="AV15" s="40"/>
      <c r="AW15" s="32"/>
      <c r="AX15" s="87"/>
      <c r="AY15" s="87"/>
      <c r="AZ15" s="87"/>
      <c r="BA15" s="33"/>
      <c r="BB15" s="86"/>
      <c r="BC15" s="40"/>
      <c r="BD15" s="87"/>
      <c r="BE15" s="87"/>
      <c r="BF15" s="87"/>
      <c r="BG15" s="87"/>
      <c r="BH15" s="87"/>
      <c r="BI15" s="86"/>
      <c r="BJ15" s="43"/>
      <c r="BK15" s="87"/>
      <c r="BL15" s="33"/>
      <c r="BM15" s="33"/>
      <c r="BN15" s="87"/>
      <c r="BO15" s="87"/>
      <c r="BP15" s="86"/>
      <c r="BQ15" s="43"/>
      <c r="BR15" s="87"/>
      <c r="BS15" s="86"/>
    </row>
    <row r="16" spans="1:71" ht="18" customHeight="1" thickBot="1" x14ac:dyDescent="0.35">
      <c r="A16" s="148" t="s">
        <v>185</v>
      </c>
      <c r="B16" s="76" t="s">
        <v>91</v>
      </c>
      <c r="C16" s="91">
        <v>48880</v>
      </c>
      <c r="D16" s="95">
        <v>50915</v>
      </c>
      <c r="E16" s="91">
        <v>56135</v>
      </c>
      <c r="F16" s="93">
        <v>12573</v>
      </c>
      <c r="G16" s="92">
        <v>12993</v>
      </c>
      <c r="H16" s="92">
        <v>25566</v>
      </c>
      <c r="I16" s="92">
        <v>15603</v>
      </c>
      <c r="J16" s="90">
        <v>14979</v>
      </c>
      <c r="K16" s="95">
        <v>30583</v>
      </c>
      <c r="L16" s="91">
        <v>56149</v>
      </c>
      <c r="M16" s="93">
        <v>15373</v>
      </c>
      <c r="N16" s="92">
        <v>17480</v>
      </c>
      <c r="O16" s="92">
        <v>32853</v>
      </c>
      <c r="P16" s="92">
        <v>19218</v>
      </c>
      <c r="Q16" s="92">
        <v>16368</v>
      </c>
      <c r="R16" s="90">
        <v>35586</v>
      </c>
      <c r="S16" s="94">
        <v>68439</v>
      </c>
      <c r="T16" s="96">
        <v>17436</v>
      </c>
      <c r="U16" s="90">
        <v>18288</v>
      </c>
      <c r="V16" s="92">
        <v>35724</v>
      </c>
      <c r="W16" s="92">
        <v>18975</v>
      </c>
      <c r="X16" s="89">
        <v>17160.120999999999</v>
      </c>
      <c r="Y16" s="90">
        <v>36135.120999999999</v>
      </c>
      <c r="Z16" s="94">
        <v>71859.120999999999</v>
      </c>
      <c r="AA16" s="96">
        <v>14875</v>
      </c>
      <c r="AB16" s="92">
        <v>16242</v>
      </c>
      <c r="AC16" s="90">
        <v>31117</v>
      </c>
      <c r="AD16" s="92">
        <v>18016</v>
      </c>
      <c r="AE16" s="89">
        <v>12321.332000000002</v>
      </c>
      <c r="AF16" s="90">
        <v>30337.332000000002</v>
      </c>
      <c r="AG16" s="94">
        <v>61454.332000000002</v>
      </c>
      <c r="AH16" s="96">
        <v>16939</v>
      </c>
      <c r="AI16" s="92">
        <v>17781.002</v>
      </c>
      <c r="AJ16" s="94">
        <v>34720.002</v>
      </c>
      <c r="AK16" s="95">
        <v>20678</v>
      </c>
      <c r="AL16" s="92">
        <v>17473.998</v>
      </c>
      <c r="AM16" s="90">
        <v>38151.998</v>
      </c>
      <c r="AN16" s="94">
        <v>72872</v>
      </c>
      <c r="AO16" s="93">
        <v>20597</v>
      </c>
      <c r="AP16" s="89">
        <v>20330</v>
      </c>
      <c r="AQ16" s="92">
        <v>40927.207999999999</v>
      </c>
      <c r="AR16" s="92">
        <v>22542</v>
      </c>
      <c r="AS16" s="89">
        <v>18000</v>
      </c>
      <c r="AT16" s="90">
        <v>40541.792000000001</v>
      </c>
      <c r="AU16" s="94">
        <v>81469</v>
      </c>
      <c r="AV16" s="93">
        <v>19956</v>
      </c>
      <c r="AW16" s="89">
        <v>26724</v>
      </c>
      <c r="AX16" s="92">
        <v>46680</v>
      </c>
      <c r="AY16" s="92">
        <v>24211</v>
      </c>
      <c r="AZ16" s="56">
        <v>25857</v>
      </c>
      <c r="BA16" s="54">
        <v>50067</v>
      </c>
      <c r="BB16" s="58">
        <v>96747</v>
      </c>
      <c r="BC16" s="93">
        <v>25101</v>
      </c>
      <c r="BD16" s="56">
        <v>23828</v>
      </c>
      <c r="BE16" s="56">
        <v>51930</v>
      </c>
      <c r="BF16" s="56">
        <v>26777</v>
      </c>
      <c r="BG16" s="56">
        <v>21151</v>
      </c>
      <c r="BH16" s="56">
        <v>47928</v>
      </c>
      <c r="BI16" s="58">
        <v>99858</v>
      </c>
      <c r="BJ16" s="96">
        <v>24321</v>
      </c>
      <c r="BK16" s="56">
        <v>22283</v>
      </c>
      <c r="BL16" s="54">
        <v>46604</v>
      </c>
      <c r="BM16" s="54">
        <v>23551</v>
      </c>
      <c r="BN16" s="56">
        <v>21198</v>
      </c>
      <c r="BO16" s="56">
        <v>44749</v>
      </c>
      <c r="BP16" s="58">
        <v>91353</v>
      </c>
      <c r="BQ16" s="96">
        <v>23236</v>
      </c>
      <c r="BR16" s="56">
        <v>22084</v>
      </c>
      <c r="BS16" s="58">
        <v>45321</v>
      </c>
    </row>
    <row r="17" spans="1:71" ht="18" customHeight="1" x14ac:dyDescent="0.3">
      <c r="A17" s="149" t="s">
        <v>186</v>
      </c>
      <c r="B17" s="130" t="s">
        <v>90</v>
      </c>
      <c r="C17" s="55"/>
      <c r="D17" s="59"/>
      <c r="E17" s="55"/>
      <c r="F17" s="57"/>
      <c r="G17" s="56"/>
      <c r="H17" s="56"/>
      <c r="I17" s="56"/>
      <c r="J17" s="54"/>
      <c r="K17" s="59"/>
      <c r="L17" s="55"/>
      <c r="M17" s="57"/>
      <c r="N17" s="56"/>
      <c r="O17" s="56"/>
      <c r="P17" s="56"/>
      <c r="Q17" s="56"/>
      <c r="R17" s="54"/>
      <c r="S17" s="58"/>
      <c r="T17" s="60"/>
      <c r="U17" s="54"/>
      <c r="V17" s="56"/>
      <c r="W17" s="56"/>
      <c r="X17" s="53"/>
      <c r="Y17" s="54"/>
      <c r="Z17" s="58"/>
      <c r="AA17" s="60"/>
      <c r="AB17" s="56"/>
      <c r="AC17" s="54"/>
      <c r="AD17" s="56"/>
      <c r="AE17" s="53"/>
      <c r="AF17" s="54"/>
      <c r="AG17" s="58"/>
      <c r="AH17" s="60"/>
      <c r="AI17" s="87"/>
      <c r="AJ17" s="58"/>
      <c r="AK17" s="59"/>
      <c r="AL17" s="56"/>
      <c r="AM17" s="54"/>
      <c r="AN17" s="58"/>
      <c r="AO17" s="57"/>
      <c r="AP17" s="32"/>
      <c r="AQ17" s="56"/>
      <c r="AR17" s="56"/>
      <c r="AS17" s="53"/>
      <c r="AT17" s="54"/>
      <c r="AU17" s="58"/>
      <c r="AV17" s="57"/>
      <c r="AW17" s="32"/>
      <c r="AX17" s="87"/>
      <c r="AY17" s="56"/>
      <c r="AZ17" s="87"/>
      <c r="BA17" s="110"/>
      <c r="BB17" s="86"/>
      <c r="BC17" s="57"/>
      <c r="BD17" s="87"/>
      <c r="BE17" s="87"/>
      <c r="BF17" s="33"/>
      <c r="BG17" s="87"/>
      <c r="BH17" s="87"/>
      <c r="BI17" s="86"/>
      <c r="BJ17" s="60"/>
      <c r="BK17" s="87"/>
      <c r="BL17" s="33"/>
      <c r="BM17" s="33"/>
      <c r="BN17" s="87"/>
      <c r="BO17" s="87"/>
      <c r="BP17" s="86"/>
      <c r="BQ17" s="60"/>
      <c r="BR17" s="87"/>
      <c r="BS17" s="86"/>
    </row>
    <row r="18" spans="1:71" ht="18" customHeight="1" thickBot="1" x14ac:dyDescent="0.35">
      <c r="A18" s="150" t="s">
        <v>187</v>
      </c>
      <c r="B18" s="130" t="s">
        <v>91</v>
      </c>
      <c r="C18" s="55">
        <v>22136</v>
      </c>
      <c r="D18" s="59">
        <v>25497</v>
      </c>
      <c r="E18" s="55">
        <v>32328</v>
      </c>
      <c r="F18" s="57">
        <v>7216</v>
      </c>
      <c r="G18" s="56">
        <v>8074</v>
      </c>
      <c r="H18" s="56">
        <v>15290</v>
      </c>
      <c r="I18" s="56">
        <v>9118</v>
      </c>
      <c r="J18" s="54">
        <v>8543</v>
      </c>
      <c r="K18" s="59">
        <v>17661</v>
      </c>
      <c r="L18" s="55">
        <v>32951</v>
      </c>
      <c r="M18" s="57">
        <v>7346</v>
      </c>
      <c r="N18" s="56">
        <v>9055</v>
      </c>
      <c r="O18" s="56">
        <v>16401</v>
      </c>
      <c r="P18" s="56">
        <v>8412</v>
      </c>
      <c r="Q18" s="56">
        <v>9320</v>
      </c>
      <c r="R18" s="90">
        <v>17731</v>
      </c>
      <c r="S18" s="58">
        <v>34132</v>
      </c>
      <c r="T18" s="60">
        <v>7595</v>
      </c>
      <c r="U18" s="54">
        <v>8655</v>
      </c>
      <c r="V18" s="56">
        <v>16250</v>
      </c>
      <c r="W18" s="56">
        <v>9774</v>
      </c>
      <c r="X18" s="53">
        <v>9250.4559999999983</v>
      </c>
      <c r="Y18" s="90">
        <v>19024.455999999998</v>
      </c>
      <c r="Z18" s="58">
        <v>35274.455999999998</v>
      </c>
      <c r="AA18" s="60">
        <v>8339</v>
      </c>
      <c r="AB18" s="92">
        <v>9756</v>
      </c>
      <c r="AC18" s="54">
        <v>18095</v>
      </c>
      <c r="AD18" s="56">
        <v>9531</v>
      </c>
      <c r="AE18" s="53">
        <v>8654.6690000000017</v>
      </c>
      <c r="AF18" s="90">
        <v>18185.669000000002</v>
      </c>
      <c r="AG18" s="58">
        <v>36280.669000000002</v>
      </c>
      <c r="AH18" s="60">
        <v>7141</v>
      </c>
      <c r="AI18" s="92">
        <v>9858.1680000000015</v>
      </c>
      <c r="AJ18" s="58">
        <v>16999.168000000001</v>
      </c>
      <c r="AK18" s="59">
        <v>9887</v>
      </c>
      <c r="AL18" s="56">
        <v>10207.831999999999</v>
      </c>
      <c r="AM18" s="90">
        <v>20094.831999999999</v>
      </c>
      <c r="AN18" s="58">
        <v>37094</v>
      </c>
      <c r="AO18" s="57">
        <v>9123</v>
      </c>
      <c r="AP18" s="89">
        <v>10864</v>
      </c>
      <c r="AQ18" s="56">
        <v>19988.010999999999</v>
      </c>
      <c r="AR18" s="56">
        <v>12027</v>
      </c>
      <c r="AS18" s="53">
        <v>11095</v>
      </c>
      <c r="AT18" s="90">
        <v>23120.989000000001</v>
      </c>
      <c r="AU18" s="58">
        <v>43109</v>
      </c>
      <c r="AV18" s="57">
        <v>11335</v>
      </c>
      <c r="AW18" s="89">
        <v>13604</v>
      </c>
      <c r="AX18" s="92">
        <v>24939</v>
      </c>
      <c r="AY18" s="56">
        <v>14517</v>
      </c>
      <c r="AZ18" s="92">
        <v>12747</v>
      </c>
      <c r="BA18" s="90">
        <v>27264</v>
      </c>
      <c r="BB18" s="94">
        <v>52203</v>
      </c>
      <c r="BC18" s="57">
        <v>13079</v>
      </c>
      <c r="BD18" s="92">
        <v>14607</v>
      </c>
      <c r="BE18" s="92">
        <v>27687</v>
      </c>
      <c r="BF18" s="92">
        <v>16643</v>
      </c>
      <c r="BG18" s="92">
        <v>14999</v>
      </c>
      <c r="BH18" s="92">
        <v>31641</v>
      </c>
      <c r="BI18" s="94">
        <v>59328</v>
      </c>
      <c r="BJ18" s="60">
        <v>14248</v>
      </c>
      <c r="BK18" s="92">
        <v>16828</v>
      </c>
      <c r="BL18" s="90">
        <v>31076</v>
      </c>
      <c r="BM18" s="90">
        <v>17575</v>
      </c>
      <c r="BN18" s="92">
        <v>16324</v>
      </c>
      <c r="BO18" s="92">
        <v>33899</v>
      </c>
      <c r="BP18" s="94">
        <v>64975</v>
      </c>
      <c r="BQ18" s="60">
        <v>15752</v>
      </c>
      <c r="BR18" s="92">
        <v>17681</v>
      </c>
      <c r="BS18" s="94">
        <v>33433</v>
      </c>
    </row>
    <row r="19" spans="1:71" s="372" customFormat="1" ht="18" customHeight="1" x14ac:dyDescent="0.3">
      <c r="A19" s="147" t="s">
        <v>188</v>
      </c>
      <c r="B19" s="31" t="s">
        <v>90</v>
      </c>
      <c r="C19" s="34"/>
      <c r="D19" s="110"/>
      <c r="E19" s="34"/>
      <c r="F19" s="40"/>
      <c r="G19" s="87"/>
      <c r="H19" s="87"/>
      <c r="I19" s="87"/>
      <c r="J19" s="33"/>
      <c r="K19" s="110"/>
      <c r="L19" s="34"/>
      <c r="M19" s="40"/>
      <c r="N19" s="87"/>
      <c r="O19" s="87"/>
      <c r="P19" s="87"/>
      <c r="Q19" s="87"/>
      <c r="R19" s="33"/>
      <c r="S19" s="86"/>
      <c r="T19" s="43"/>
      <c r="U19" s="33"/>
      <c r="V19" s="87"/>
      <c r="W19" s="87"/>
      <c r="X19" s="32"/>
      <c r="Y19" s="33"/>
      <c r="Z19" s="86"/>
      <c r="AA19" s="43"/>
      <c r="AB19" s="56"/>
      <c r="AC19" s="33"/>
      <c r="AD19" s="87"/>
      <c r="AE19" s="32"/>
      <c r="AF19" s="33"/>
      <c r="AG19" s="86"/>
      <c r="AH19" s="43"/>
      <c r="AI19" s="87"/>
      <c r="AJ19" s="86"/>
      <c r="AK19" s="110"/>
      <c r="AL19" s="87"/>
      <c r="AM19" s="33"/>
      <c r="AN19" s="86"/>
      <c r="AO19" s="40"/>
      <c r="AP19" s="32"/>
      <c r="AQ19" s="87"/>
      <c r="AR19" s="87"/>
      <c r="AS19" s="32"/>
      <c r="AT19" s="33"/>
      <c r="AU19" s="86"/>
      <c r="AV19" s="40"/>
      <c r="AW19" s="32"/>
      <c r="AX19" s="87"/>
      <c r="AY19" s="87"/>
      <c r="AZ19" s="87"/>
      <c r="BA19" s="110"/>
      <c r="BB19" s="86"/>
      <c r="BC19" s="40"/>
      <c r="BD19" s="87"/>
      <c r="BE19" s="87"/>
      <c r="BF19" s="33"/>
      <c r="BG19" s="87"/>
      <c r="BH19" s="87"/>
      <c r="BI19" s="86"/>
      <c r="BJ19" s="43"/>
      <c r="BK19" s="87"/>
      <c r="BL19" s="33"/>
      <c r="BM19" s="33"/>
      <c r="BN19" s="87"/>
      <c r="BO19" s="87"/>
      <c r="BP19" s="86"/>
      <c r="BQ19" s="43"/>
      <c r="BR19" s="87"/>
      <c r="BS19" s="86"/>
    </row>
    <row r="20" spans="1:71" s="372" customFormat="1" ht="18" customHeight="1" thickBot="1" x14ac:dyDescent="0.35">
      <c r="A20" s="148" t="s">
        <v>189</v>
      </c>
      <c r="B20" s="76" t="s">
        <v>91</v>
      </c>
      <c r="C20" s="91">
        <v>11154</v>
      </c>
      <c r="D20" s="95">
        <v>11640</v>
      </c>
      <c r="E20" s="91">
        <v>12506</v>
      </c>
      <c r="F20" s="93">
        <v>2287</v>
      </c>
      <c r="G20" s="92">
        <v>2433</v>
      </c>
      <c r="H20" s="92">
        <v>4720</v>
      </c>
      <c r="I20" s="92">
        <v>2298</v>
      </c>
      <c r="J20" s="90">
        <v>3052</v>
      </c>
      <c r="K20" s="95">
        <v>5350</v>
      </c>
      <c r="L20" s="91">
        <v>10070</v>
      </c>
      <c r="M20" s="93">
        <v>2350</v>
      </c>
      <c r="N20" s="92">
        <v>2742</v>
      </c>
      <c r="O20" s="92">
        <v>5092</v>
      </c>
      <c r="P20" s="92">
        <v>2613</v>
      </c>
      <c r="Q20" s="92">
        <v>2834</v>
      </c>
      <c r="R20" s="90">
        <v>5448</v>
      </c>
      <c r="S20" s="94">
        <v>10540</v>
      </c>
      <c r="T20" s="96">
        <v>2053</v>
      </c>
      <c r="U20" s="90">
        <v>2533</v>
      </c>
      <c r="V20" s="92">
        <v>4586</v>
      </c>
      <c r="W20" s="92">
        <v>2346</v>
      </c>
      <c r="X20" s="89">
        <v>3015</v>
      </c>
      <c r="Y20" s="90">
        <v>5361</v>
      </c>
      <c r="Z20" s="94">
        <v>9947</v>
      </c>
      <c r="AA20" s="96">
        <v>2174</v>
      </c>
      <c r="AB20" s="92">
        <v>2636</v>
      </c>
      <c r="AC20" s="90">
        <v>4810</v>
      </c>
      <c r="AD20" s="92">
        <v>2401</v>
      </c>
      <c r="AE20" s="89">
        <v>3165.8289999999997</v>
      </c>
      <c r="AF20" s="90">
        <v>5566.8289999999997</v>
      </c>
      <c r="AG20" s="94">
        <v>10376.829</v>
      </c>
      <c r="AH20" s="96">
        <v>2019</v>
      </c>
      <c r="AI20" s="92">
        <v>2628.6109999999999</v>
      </c>
      <c r="AJ20" s="94">
        <v>4647.6109999999999</v>
      </c>
      <c r="AK20" s="95">
        <v>2374</v>
      </c>
      <c r="AL20" s="92">
        <v>2593.3890000000001</v>
      </c>
      <c r="AM20" s="90">
        <v>4967.3890000000001</v>
      </c>
      <c r="AN20" s="94">
        <v>9615</v>
      </c>
      <c r="AO20" s="93">
        <v>2804</v>
      </c>
      <c r="AP20" s="89">
        <v>2726</v>
      </c>
      <c r="AQ20" s="92">
        <v>5531.1310000000003</v>
      </c>
      <c r="AR20" s="92">
        <v>2981</v>
      </c>
      <c r="AS20" s="89">
        <v>3242</v>
      </c>
      <c r="AT20" s="90">
        <v>6222.8689999999997</v>
      </c>
      <c r="AU20" s="94">
        <v>11754</v>
      </c>
      <c r="AV20" s="93">
        <v>3434</v>
      </c>
      <c r="AW20" s="89">
        <v>3634</v>
      </c>
      <c r="AX20" s="92">
        <v>7068</v>
      </c>
      <c r="AY20" s="92">
        <v>3696</v>
      </c>
      <c r="AZ20" s="92">
        <v>4276</v>
      </c>
      <c r="BA20" s="90">
        <v>7972</v>
      </c>
      <c r="BB20" s="94">
        <v>15040</v>
      </c>
      <c r="BC20" s="93">
        <v>3939</v>
      </c>
      <c r="BD20" s="92">
        <v>4771</v>
      </c>
      <c r="BE20" s="92">
        <v>8710</v>
      </c>
      <c r="BF20" s="92">
        <v>4290</v>
      </c>
      <c r="BG20" s="92">
        <v>4711</v>
      </c>
      <c r="BH20" s="92">
        <v>9001</v>
      </c>
      <c r="BI20" s="94">
        <v>17711</v>
      </c>
      <c r="BJ20" s="96">
        <v>4084</v>
      </c>
      <c r="BK20" s="92">
        <v>5245</v>
      </c>
      <c r="BL20" s="90">
        <v>9329</v>
      </c>
      <c r="BM20" s="90">
        <v>4237</v>
      </c>
      <c r="BN20" s="92">
        <v>6472</v>
      </c>
      <c r="BO20" s="92">
        <v>10709</v>
      </c>
      <c r="BP20" s="94">
        <v>20038</v>
      </c>
      <c r="BQ20" s="96">
        <v>3482</v>
      </c>
      <c r="BR20" s="92">
        <v>5195</v>
      </c>
      <c r="BS20" s="94">
        <v>8677</v>
      </c>
    </row>
    <row r="21" spans="1:71" ht="18" customHeight="1" x14ac:dyDescent="0.3">
      <c r="A21" s="149" t="s">
        <v>190</v>
      </c>
      <c r="B21" s="130" t="s">
        <v>90</v>
      </c>
      <c r="C21" s="55"/>
      <c r="D21" s="59"/>
      <c r="E21" s="55"/>
      <c r="F21" s="57"/>
      <c r="G21" s="56"/>
      <c r="H21" s="56"/>
      <c r="I21" s="56"/>
      <c r="J21" s="54"/>
      <c r="K21" s="59"/>
      <c r="L21" s="55"/>
      <c r="M21" s="57"/>
      <c r="N21" s="56"/>
      <c r="O21" s="56"/>
      <c r="P21" s="56"/>
      <c r="Q21" s="56"/>
      <c r="R21" s="54"/>
      <c r="S21" s="58"/>
      <c r="T21" s="60"/>
      <c r="U21" s="54"/>
      <c r="V21" s="56"/>
      <c r="W21" s="56"/>
      <c r="X21" s="53"/>
      <c r="Y21" s="54"/>
      <c r="Z21" s="58"/>
      <c r="AA21" s="60"/>
      <c r="AB21" s="56"/>
      <c r="AC21" s="54"/>
      <c r="AD21" s="56"/>
      <c r="AE21" s="53"/>
      <c r="AF21" s="54"/>
      <c r="AG21" s="58"/>
      <c r="AH21" s="60"/>
      <c r="AI21" s="87"/>
      <c r="AJ21" s="58"/>
      <c r="AK21" s="59"/>
      <c r="AL21" s="56"/>
      <c r="AM21" s="54"/>
      <c r="AN21" s="58"/>
      <c r="AO21" s="57"/>
      <c r="AP21" s="32"/>
      <c r="AQ21" s="56"/>
      <c r="AR21" s="56"/>
      <c r="AS21" s="53"/>
      <c r="AT21" s="54"/>
      <c r="AU21" s="58"/>
      <c r="AV21" s="57"/>
      <c r="AW21" s="32"/>
      <c r="AX21" s="87"/>
      <c r="AY21" s="56"/>
      <c r="AZ21" s="56"/>
      <c r="BA21" s="59"/>
      <c r="BB21" s="58"/>
      <c r="BC21" s="57"/>
      <c r="BD21" s="56"/>
      <c r="BE21" s="56"/>
      <c r="BF21" s="54"/>
      <c r="BG21" s="56"/>
      <c r="BH21" s="56"/>
      <c r="BI21" s="58"/>
      <c r="BJ21" s="60"/>
      <c r="BK21" s="56"/>
      <c r="BL21" s="54"/>
      <c r="BM21" s="54"/>
      <c r="BN21" s="56"/>
      <c r="BO21" s="56"/>
      <c r="BP21" s="58"/>
      <c r="BQ21" s="60"/>
      <c r="BR21" s="56"/>
      <c r="BS21" s="58"/>
    </row>
    <row r="22" spans="1:71" ht="18" customHeight="1" thickBot="1" x14ac:dyDescent="0.35">
      <c r="A22" s="148" t="s">
        <v>191</v>
      </c>
      <c r="B22" s="76" t="s">
        <v>91</v>
      </c>
      <c r="C22" s="91">
        <v>307752</v>
      </c>
      <c r="D22" s="95">
        <v>314702</v>
      </c>
      <c r="E22" s="91">
        <v>342236</v>
      </c>
      <c r="F22" s="93">
        <v>69723</v>
      </c>
      <c r="G22" s="92">
        <v>85033</v>
      </c>
      <c r="H22" s="92">
        <v>154756</v>
      </c>
      <c r="I22" s="92">
        <v>81558</v>
      </c>
      <c r="J22" s="90">
        <v>106165</v>
      </c>
      <c r="K22" s="95">
        <v>187723</v>
      </c>
      <c r="L22" s="91">
        <v>342479</v>
      </c>
      <c r="M22" s="93">
        <v>75803</v>
      </c>
      <c r="N22" s="92">
        <v>96263</v>
      </c>
      <c r="O22" s="92">
        <v>172066</v>
      </c>
      <c r="P22" s="92">
        <v>91261</v>
      </c>
      <c r="Q22" s="92">
        <v>113203</v>
      </c>
      <c r="R22" s="90">
        <v>204464</v>
      </c>
      <c r="S22" s="94">
        <v>376530</v>
      </c>
      <c r="T22" s="96">
        <v>85655</v>
      </c>
      <c r="U22" s="90">
        <v>97199</v>
      </c>
      <c r="V22" s="92">
        <v>182854</v>
      </c>
      <c r="W22" s="92">
        <v>95363</v>
      </c>
      <c r="X22" s="89">
        <v>112996</v>
      </c>
      <c r="Y22" s="90">
        <v>208359</v>
      </c>
      <c r="Z22" s="94">
        <v>391213</v>
      </c>
      <c r="AA22" s="96">
        <v>80777</v>
      </c>
      <c r="AB22" s="92">
        <v>105702</v>
      </c>
      <c r="AC22" s="90">
        <v>186479</v>
      </c>
      <c r="AD22" s="92">
        <v>92623</v>
      </c>
      <c r="AE22" s="89">
        <v>106341.56199999998</v>
      </c>
      <c r="AF22" s="90">
        <v>198964.56199999998</v>
      </c>
      <c r="AG22" s="94">
        <v>385443.56199999998</v>
      </c>
      <c r="AH22" s="96">
        <v>80176</v>
      </c>
      <c r="AI22" s="92">
        <v>98589.965999999986</v>
      </c>
      <c r="AJ22" s="94">
        <v>178765.96599999999</v>
      </c>
      <c r="AK22" s="95">
        <v>97287</v>
      </c>
      <c r="AL22" s="92">
        <v>117446.03399999999</v>
      </c>
      <c r="AM22" s="90">
        <v>214733.03400000001</v>
      </c>
      <c r="AN22" s="94">
        <v>393499</v>
      </c>
      <c r="AO22" s="93">
        <v>94298</v>
      </c>
      <c r="AP22" s="89">
        <v>107770</v>
      </c>
      <c r="AQ22" s="92">
        <v>202067.91899999999</v>
      </c>
      <c r="AR22" s="92">
        <v>103791</v>
      </c>
      <c r="AS22" s="89">
        <v>122316</v>
      </c>
      <c r="AT22" s="90">
        <v>226107.08100000001</v>
      </c>
      <c r="AU22" s="94">
        <v>428175</v>
      </c>
      <c r="AV22" s="93">
        <v>98640</v>
      </c>
      <c r="AW22" s="89">
        <v>123253</v>
      </c>
      <c r="AX22" s="92">
        <v>221893</v>
      </c>
      <c r="AY22" s="92">
        <v>117579</v>
      </c>
      <c r="AZ22" s="92">
        <v>142768</v>
      </c>
      <c r="BA22" s="90">
        <v>260347</v>
      </c>
      <c r="BB22" s="94">
        <v>482240</v>
      </c>
      <c r="BC22" s="93">
        <v>109200</v>
      </c>
      <c r="BD22" s="92">
        <v>130314</v>
      </c>
      <c r="BE22" s="92">
        <v>239514</v>
      </c>
      <c r="BF22" s="92">
        <v>126110</v>
      </c>
      <c r="BG22" s="92">
        <v>146271</v>
      </c>
      <c r="BH22" s="92">
        <v>272381</v>
      </c>
      <c r="BI22" s="94">
        <v>511895</v>
      </c>
      <c r="BJ22" s="96">
        <v>116939</v>
      </c>
      <c r="BK22" s="92">
        <v>134309</v>
      </c>
      <c r="BL22" s="90">
        <v>251248</v>
      </c>
      <c r="BM22" s="90">
        <v>133049</v>
      </c>
      <c r="BN22" s="92">
        <v>154750</v>
      </c>
      <c r="BO22" s="92">
        <v>287799</v>
      </c>
      <c r="BP22" s="94">
        <v>539047</v>
      </c>
      <c r="BQ22" s="96">
        <v>118371</v>
      </c>
      <c r="BR22" s="92">
        <v>137972</v>
      </c>
      <c r="BS22" s="94">
        <v>256342</v>
      </c>
    </row>
    <row r="24" spans="1:71" ht="20.25" thickBot="1" x14ac:dyDescent="0.35">
      <c r="A24" s="1" t="s">
        <v>122</v>
      </c>
    </row>
    <row r="25" spans="1:71" ht="20.25" thickBot="1" x14ac:dyDescent="0.35">
      <c r="A25" s="312"/>
      <c r="B25" s="163"/>
      <c r="C25" s="2" t="s">
        <v>141</v>
      </c>
      <c r="D25" s="102" t="s">
        <v>123</v>
      </c>
      <c r="E25" s="2" t="s">
        <v>124</v>
      </c>
      <c r="F25" s="3"/>
      <c r="G25" s="4"/>
      <c r="H25" s="4"/>
      <c r="I25" s="4"/>
      <c r="J25" s="5"/>
      <c r="K25" s="102"/>
      <c r="L25" s="28" t="s">
        <v>125</v>
      </c>
      <c r="M25" s="562" t="s">
        <v>126</v>
      </c>
      <c r="N25" s="563"/>
      <c r="O25" s="563"/>
      <c r="P25" s="563"/>
      <c r="Q25" s="563"/>
      <c r="R25" s="563"/>
      <c r="S25" s="564"/>
      <c r="T25" s="562" t="s">
        <v>127</v>
      </c>
      <c r="U25" s="563"/>
      <c r="V25" s="563"/>
      <c r="W25" s="563"/>
      <c r="X25" s="563"/>
      <c r="Y25" s="563"/>
      <c r="Z25" s="564"/>
      <c r="AA25" s="600" t="s">
        <v>154</v>
      </c>
      <c r="AB25" s="601"/>
      <c r="AC25" s="601"/>
      <c r="AD25" s="601"/>
      <c r="AE25" s="601"/>
      <c r="AF25" s="601"/>
      <c r="AG25" s="602"/>
      <c r="AH25" s="600" t="s">
        <v>155</v>
      </c>
      <c r="AI25" s="601"/>
      <c r="AJ25" s="601"/>
      <c r="AK25" s="601"/>
      <c r="AL25" s="601"/>
      <c r="AM25" s="601"/>
      <c r="AN25" s="602"/>
      <c r="AO25" s="301" t="s">
        <v>156</v>
      </c>
      <c r="AP25" s="302"/>
      <c r="AQ25" s="302"/>
      <c r="AR25" s="302"/>
      <c r="AS25" s="302"/>
      <c r="AT25" s="302"/>
      <c r="AU25" s="303"/>
      <c r="AV25" s="301" t="s">
        <v>131</v>
      </c>
      <c r="AW25" s="302"/>
      <c r="AX25" s="302"/>
      <c r="AY25" s="302"/>
      <c r="AZ25" s="302"/>
      <c r="BA25" s="302"/>
      <c r="BB25" s="303"/>
      <c r="BC25" s="301" t="s">
        <v>132</v>
      </c>
      <c r="BD25" s="307"/>
      <c r="BE25" s="307"/>
      <c r="BF25" s="307"/>
      <c r="BG25" s="307"/>
      <c r="BH25" s="307"/>
      <c r="BI25" s="487"/>
      <c r="BJ25" s="586" t="s">
        <v>133</v>
      </c>
      <c r="BK25" s="587"/>
      <c r="BL25" s="587"/>
      <c r="BM25" s="587"/>
      <c r="BN25" s="587"/>
      <c r="BO25" s="587"/>
      <c r="BP25" s="588"/>
      <c r="BQ25" s="571" t="s">
        <v>810</v>
      </c>
      <c r="BR25" s="572"/>
      <c r="BS25" s="573"/>
    </row>
    <row r="26" spans="1:71" ht="20.25" thickBot="1" x14ac:dyDescent="0.35">
      <c r="A26" s="313"/>
      <c r="B26" s="164"/>
      <c r="C26" s="30" t="s">
        <v>78</v>
      </c>
      <c r="D26" s="9" t="s">
        <v>71</v>
      </c>
      <c r="E26" s="30" t="s">
        <v>71</v>
      </c>
      <c r="F26" s="6" t="s">
        <v>72</v>
      </c>
      <c r="G26" s="7" t="s">
        <v>73</v>
      </c>
      <c r="H26" s="7" t="s">
        <v>74</v>
      </c>
      <c r="I26" s="7" t="s">
        <v>75</v>
      </c>
      <c r="J26" s="8" t="s">
        <v>76</v>
      </c>
      <c r="K26" s="9" t="s">
        <v>77</v>
      </c>
      <c r="L26" s="30" t="s">
        <v>71</v>
      </c>
      <c r="M26" s="6" t="s">
        <v>72</v>
      </c>
      <c r="N26" s="7" t="s">
        <v>73</v>
      </c>
      <c r="O26" s="7" t="s">
        <v>74</v>
      </c>
      <c r="P26" s="7" t="s">
        <v>75</v>
      </c>
      <c r="Q26" s="8" t="s">
        <v>76</v>
      </c>
      <c r="R26" s="9" t="s">
        <v>77</v>
      </c>
      <c r="S26" s="10" t="s">
        <v>78</v>
      </c>
      <c r="T26" s="109" t="s">
        <v>82</v>
      </c>
      <c r="U26" s="8" t="s">
        <v>73</v>
      </c>
      <c r="V26" s="7" t="s">
        <v>74</v>
      </c>
      <c r="W26" s="11" t="s">
        <v>80</v>
      </c>
      <c r="X26" s="9" t="s">
        <v>76</v>
      </c>
      <c r="Y26" s="9" t="s">
        <v>77</v>
      </c>
      <c r="Z26" s="10" t="s">
        <v>78</v>
      </c>
      <c r="AA26" s="12" t="s">
        <v>82</v>
      </c>
      <c r="AB26" s="11" t="s">
        <v>142</v>
      </c>
      <c r="AC26" s="13" t="s">
        <v>74</v>
      </c>
      <c r="AD26" s="11" t="s">
        <v>80</v>
      </c>
      <c r="AE26" s="16" t="s">
        <v>76</v>
      </c>
      <c r="AF26" s="13" t="s">
        <v>77</v>
      </c>
      <c r="AG26" s="15" t="s">
        <v>78</v>
      </c>
      <c r="AH26" s="24" t="s">
        <v>82</v>
      </c>
      <c r="AI26" s="11" t="s">
        <v>142</v>
      </c>
      <c r="AJ26" s="13" t="s">
        <v>74</v>
      </c>
      <c r="AK26" s="11" t="s">
        <v>80</v>
      </c>
      <c r="AL26" s="14" t="s">
        <v>76</v>
      </c>
      <c r="AM26" s="14" t="s">
        <v>77</v>
      </c>
      <c r="AN26" s="15" t="s">
        <v>78</v>
      </c>
      <c r="AO26" s="12" t="s">
        <v>82</v>
      </c>
      <c r="AP26" s="16" t="s">
        <v>142</v>
      </c>
      <c r="AQ26" s="11" t="s">
        <v>74</v>
      </c>
      <c r="AR26" s="11" t="s">
        <v>80</v>
      </c>
      <c r="AS26" s="14" t="s">
        <v>76</v>
      </c>
      <c r="AT26" s="14" t="s">
        <v>77</v>
      </c>
      <c r="AU26" s="15" t="s">
        <v>78</v>
      </c>
      <c r="AV26" s="12" t="s">
        <v>87</v>
      </c>
      <c r="AW26" s="16" t="s">
        <v>88</v>
      </c>
      <c r="AX26" s="11" t="s">
        <v>89</v>
      </c>
      <c r="AY26" s="11" t="s">
        <v>86</v>
      </c>
      <c r="AZ26" s="14" t="s">
        <v>76</v>
      </c>
      <c r="BA26" s="14" t="s">
        <v>77</v>
      </c>
      <c r="BB26" s="15" t="s">
        <v>78</v>
      </c>
      <c r="BC26" s="6" t="s">
        <v>87</v>
      </c>
      <c r="BD26" s="7" t="s">
        <v>88</v>
      </c>
      <c r="BE26" s="7" t="s">
        <v>89</v>
      </c>
      <c r="BF26" s="7" t="s">
        <v>86</v>
      </c>
      <c r="BG26" s="7" t="s">
        <v>84</v>
      </c>
      <c r="BH26" s="7" t="s">
        <v>85</v>
      </c>
      <c r="BI26" s="10" t="s">
        <v>71</v>
      </c>
      <c r="BJ26" s="109" t="s">
        <v>87</v>
      </c>
      <c r="BK26" s="7" t="s">
        <v>88</v>
      </c>
      <c r="BL26" s="8" t="s">
        <v>89</v>
      </c>
      <c r="BM26" s="13" t="s">
        <v>86</v>
      </c>
      <c r="BN26" s="7" t="s">
        <v>84</v>
      </c>
      <c r="BO26" s="7" t="s">
        <v>85</v>
      </c>
      <c r="BP26" s="10" t="s">
        <v>71</v>
      </c>
      <c r="BQ26" s="109" t="s">
        <v>87</v>
      </c>
      <c r="BR26" s="511" t="s">
        <v>88</v>
      </c>
      <c r="BS26" s="557" t="s">
        <v>89</v>
      </c>
    </row>
    <row r="27" spans="1:71" x14ac:dyDescent="0.3">
      <c r="A27" s="147" t="s">
        <v>176</v>
      </c>
      <c r="B27" s="165" t="s">
        <v>90</v>
      </c>
      <c r="C27" s="166"/>
      <c r="D27" s="167"/>
      <c r="E27" s="166"/>
      <c r="F27" s="168"/>
      <c r="G27" s="169"/>
      <c r="H27" s="169"/>
      <c r="I27" s="169"/>
      <c r="J27" s="170"/>
      <c r="K27" s="167"/>
      <c r="L27" s="166"/>
      <c r="M27" s="171"/>
      <c r="N27" s="169"/>
      <c r="O27" s="169"/>
      <c r="P27" s="169"/>
      <c r="Q27" s="169"/>
      <c r="R27" s="170"/>
      <c r="S27" s="172"/>
      <c r="T27" s="173"/>
      <c r="U27" s="170"/>
      <c r="V27" s="169"/>
      <c r="W27" s="169"/>
      <c r="X27" s="168"/>
      <c r="Y27" s="170"/>
      <c r="Z27" s="172"/>
      <c r="AA27" s="173"/>
      <c r="AB27" s="169"/>
      <c r="AC27" s="170"/>
      <c r="AD27" s="169"/>
      <c r="AE27" s="168"/>
      <c r="AF27" s="170"/>
      <c r="AG27" s="172"/>
      <c r="AH27" s="173"/>
      <c r="AI27" s="169"/>
      <c r="AJ27" s="172"/>
      <c r="AK27" s="168"/>
      <c r="AL27" s="168"/>
      <c r="AM27" s="170"/>
      <c r="AN27" s="172"/>
      <c r="AO27" s="171"/>
      <c r="AP27" s="168"/>
      <c r="AQ27" s="169"/>
      <c r="AR27" s="169"/>
      <c r="AS27" s="168"/>
      <c r="AT27" s="170"/>
      <c r="AU27" s="172"/>
      <c r="AV27" s="171"/>
      <c r="AW27" s="168"/>
      <c r="AX27" s="169"/>
      <c r="AY27" s="169"/>
      <c r="AZ27" s="168"/>
      <c r="BA27" s="170"/>
      <c r="BB27" s="172"/>
      <c r="BC27" s="171"/>
      <c r="BD27" s="169"/>
      <c r="BE27" s="169"/>
      <c r="BF27" s="169"/>
      <c r="BG27" s="169"/>
      <c r="BH27" s="169"/>
      <c r="BI27" s="172"/>
      <c r="BJ27" s="173"/>
      <c r="BK27" s="169"/>
      <c r="BL27" s="170"/>
      <c r="BM27" s="170"/>
      <c r="BN27" s="169"/>
      <c r="BO27" s="169"/>
      <c r="BP27" s="172"/>
      <c r="BQ27" s="173"/>
      <c r="BR27" s="169"/>
      <c r="BS27" s="172"/>
    </row>
    <row r="28" spans="1:71" ht="20.25" thickBot="1" x14ac:dyDescent="0.35">
      <c r="A28" s="148" t="s">
        <v>177</v>
      </c>
      <c r="B28" s="175" t="s">
        <v>91</v>
      </c>
      <c r="C28" s="176"/>
      <c r="D28" s="120">
        <v>-3.9880304348090534E-2</v>
      </c>
      <c r="E28" s="176">
        <v>6.3854047890535837E-2</v>
      </c>
      <c r="F28" s="177"/>
      <c r="G28" s="178"/>
      <c r="H28" s="178"/>
      <c r="I28" s="178"/>
      <c r="J28" s="179"/>
      <c r="K28" s="120"/>
      <c r="L28" s="176">
        <v>4.7427652733118997E-2</v>
      </c>
      <c r="M28" s="180">
        <v>9.0149216766763685E-2</v>
      </c>
      <c r="N28" s="178">
        <v>5.9378344630752755E-2</v>
      </c>
      <c r="O28" s="178">
        <v>7.2261827608554707E-2</v>
      </c>
      <c r="P28" s="178">
        <v>0.1109040074557317</v>
      </c>
      <c r="Q28" s="178">
        <v>3.302287581699348E-2</v>
      </c>
      <c r="R28" s="179">
        <v>6.261961419674944E-2</v>
      </c>
      <c r="S28" s="181">
        <v>6.6848583041982934E-2</v>
      </c>
      <c r="T28" s="182">
        <v>0.12671096722894304</v>
      </c>
      <c r="U28" s="179">
        <v>-9.366252025846622E-3</v>
      </c>
      <c r="V28" s="178">
        <v>4.8558476881233048E-2</v>
      </c>
      <c r="W28" s="178">
        <v>5.9132310642377783E-2</v>
      </c>
      <c r="X28" s="177">
        <v>-4.0000000000000001E-3</v>
      </c>
      <c r="Y28" s="179">
        <v>2.120591010015338E-2</v>
      </c>
      <c r="Z28" s="181">
        <v>3.3263316352630135E-2</v>
      </c>
      <c r="AA28" s="182">
        <v>-6.5556003629398174E-2</v>
      </c>
      <c r="AB28" s="178">
        <v>0.21302001444779672</v>
      </c>
      <c r="AC28" s="179">
        <v>8.5598671923635683E-2</v>
      </c>
      <c r="AD28" s="178">
        <v>-5.5355647588657297E-2</v>
      </c>
      <c r="AE28" s="177">
        <v>-3.4714096392182592E-2</v>
      </c>
      <c r="AF28" s="179">
        <v>-4.3225214301023884E-2</v>
      </c>
      <c r="AG28" s="181">
        <v>1.4402825545759557E-2</v>
      </c>
      <c r="AH28" s="182">
        <v>8.9008766014835317E-3</v>
      </c>
      <c r="AI28" s="178">
        <v>-0.17198032999369439</v>
      </c>
      <c r="AJ28" s="181">
        <v>-0.10076460968279755</v>
      </c>
      <c r="AK28" s="177">
        <v>4.4632375841498817E-2</v>
      </c>
      <c r="AL28" s="177">
        <v>7.1500156124761016E-2</v>
      </c>
      <c r="AM28" s="179">
        <v>6.0562237829731691E-2</v>
      </c>
      <c r="AN28" s="181">
        <v>-1.6670770565599735E-2</v>
      </c>
      <c r="AO28" s="180">
        <v>9.5575457826493793E-2</v>
      </c>
      <c r="AP28" s="177">
        <v>7.3208091527523722E-2</v>
      </c>
      <c r="AQ28" s="178">
        <v>8.3094571845379273E-2</v>
      </c>
      <c r="AR28" s="178">
        <v>-5.3184799559673479E-3</v>
      </c>
      <c r="AS28" s="177">
        <v>1.4435557067020266E-2</v>
      </c>
      <c r="AT28" s="179">
        <v>6.508018483176059E-3</v>
      </c>
      <c r="AU28" s="181">
        <v>4.0037224692379247E-2</v>
      </c>
      <c r="AV28" s="180">
        <v>-6.5641776476329516E-3</v>
      </c>
      <c r="AW28" s="177">
        <v>2.9974975207496923E-2</v>
      </c>
      <c r="AX28" s="178">
        <v>1.3642723384757138E-2</v>
      </c>
      <c r="AY28" s="178">
        <v>9.3421984500494437E-2</v>
      </c>
      <c r="AZ28" s="178">
        <v>7.0479690668603823E-2</v>
      </c>
      <c r="BA28" s="120">
        <v>7.957799199874982E-2</v>
      </c>
      <c r="BB28" s="181">
        <v>4.9516812153268086E-2</v>
      </c>
      <c r="BC28" s="180">
        <v>3.7410036599444974E-2</v>
      </c>
      <c r="BD28" s="178">
        <v>1.4508895252573817E-2</v>
      </c>
      <c r="BE28" s="178">
        <v>2.4548338683918702E-2</v>
      </c>
      <c r="BF28" s="178">
        <v>1.7796896086369696E-2</v>
      </c>
      <c r="BG28" s="178">
        <v>1.899823308514037E-2</v>
      </c>
      <c r="BH28" s="178">
        <v>1.8507604958623691E-2</v>
      </c>
      <c r="BI28" s="181">
        <v>2.1167554766133856E-2</v>
      </c>
      <c r="BJ28" s="182">
        <v>7.1932566178908086E-2</v>
      </c>
      <c r="BK28" s="178">
        <v>9.7108256465395337E-2</v>
      </c>
      <c r="BL28" s="179">
        <v>8.5944061817571082E-2</v>
      </c>
      <c r="BM28" s="179">
        <v>0.1511146100936438</v>
      </c>
      <c r="BN28" s="178">
        <v>4.8419095714424376E-2</v>
      </c>
      <c r="BO28" s="178">
        <v>8.9616605454273524E-2</v>
      </c>
      <c r="BP28" s="181">
        <v>8.7994100021336452E-2</v>
      </c>
      <c r="BQ28" s="182">
        <v>3.8522707192083505E-2</v>
      </c>
      <c r="BR28" s="178">
        <v>1.1124292911057321E-2</v>
      </c>
      <c r="BS28" s="181">
        <v>0.45521782005916811</v>
      </c>
    </row>
    <row r="29" spans="1:71" x14ac:dyDescent="0.3">
      <c r="A29" s="147" t="s">
        <v>178</v>
      </c>
      <c r="B29" s="165" t="s">
        <v>90</v>
      </c>
      <c r="C29" s="166"/>
      <c r="D29" s="167"/>
      <c r="E29" s="166"/>
      <c r="F29" s="168"/>
      <c r="G29" s="169"/>
      <c r="H29" s="169"/>
      <c r="I29" s="169"/>
      <c r="J29" s="170"/>
      <c r="K29" s="167"/>
      <c r="L29" s="166"/>
      <c r="M29" s="171"/>
      <c r="N29" s="169"/>
      <c r="O29" s="169"/>
      <c r="P29" s="169"/>
      <c r="Q29" s="169"/>
      <c r="R29" s="170"/>
      <c r="S29" s="172"/>
      <c r="T29" s="173"/>
      <c r="U29" s="170"/>
      <c r="V29" s="169"/>
      <c r="W29" s="169"/>
      <c r="X29" s="168"/>
      <c r="Y29" s="170"/>
      <c r="Z29" s="172"/>
      <c r="AA29" s="173"/>
      <c r="AB29" s="169"/>
      <c r="AC29" s="170"/>
      <c r="AD29" s="169"/>
      <c r="AE29" s="168"/>
      <c r="AF29" s="170"/>
      <c r="AG29" s="172"/>
      <c r="AH29" s="173"/>
      <c r="AI29" s="169"/>
      <c r="AJ29" s="172"/>
      <c r="AK29" s="168"/>
      <c r="AL29" s="168"/>
      <c r="AM29" s="170"/>
      <c r="AN29" s="172"/>
      <c r="AO29" s="171"/>
      <c r="AP29" s="168"/>
      <c r="AQ29" s="169"/>
      <c r="AR29" s="169"/>
      <c r="AS29" s="168"/>
      <c r="AT29" s="170"/>
      <c r="AU29" s="172"/>
      <c r="AV29" s="171"/>
      <c r="AW29" s="168"/>
      <c r="AX29" s="169"/>
      <c r="AY29" s="169"/>
      <c r="AZ29" s="169"/>
      <c r="BA29" s="167"/>
      <c r="BB29" s="172"/>
      <c r="BC29" s="171"/>
      <c r="BD29" s="169"/>
      <c r="BE29" s="169"/>
      <c r="BF29" s="169"/>
      <c r="BG29" s="169"/>
      <c r="BH29" s="169"/>
      <c r="BI29" s="172"/>
      <c r="BJ29" s="173"/>
      <c r="BK29" s="169"/>
      <c r="BL29" s="170"/>
      <c r="BM29" s="170"/>
      <c r="BN29" s="169"/>
      <c r="BO29" s="169"/>
      <c r="BP29" s="172"/>
      <c r="BQ29" s="173"/>
      <c r="BR29" s="169"/>
      <c r="BS29" s="172"/>
    </row>
    <row r="30" spans="1:71" ht="20.25" thickBot="1" x14ac:dyDescent="0.35">
      <c r="A30" s="148" t="s">
        <v>179</v>
      </c>
      <c r="B30" s="175" t="s">
        <v>91</v>
      </c>
      <c r="C30" s="176"/>
      <c r="D30" s="120">
        <v>0.14687500000000009</v>
      </c>
      <c r="E30" s="176">
        <v>8.0592877947947006E-2</v>
      </c>
      <c r="F30" s="177"/>
      <c r="G30" s="178"/>
      <c r="H30" s="178"/>
      <c r="I30" s="178"/>
      <c r="J30" s="179"/>
      <c r="K30" s="120"/>
      <c r="L30" s="176">
        <v>-7.5995043801491247E-2</v>
      </c>
      <c r="M30" s="180">
        <v>1.5696202531645609E-2</v>
      </c>
      <c r="N30" s="178">
        <v>0.15568529329997216</v>
      </c>
      <c r="O30" s="178">
        <v>8.8793186876996E-2</v>
      </c>
      <c r="P30" s="178">
        <v>0.12849584278155701</v>
      </c>
      <c r="Q30" s="178">
        <v>0.21702052056498178</v>
      </c>
      <c r="R30" s="179">
        <v>0.17416784945744235</v>
      </c>
      <c r="S30" s="181">
        <v>0.13266050297598042</v>
      </c>
      <c r="T30" s="182">
        <v>0.18454636091724819</v>
      </c>
      <c r="U30" s="179">
        <v>4.6588084355705162E-2</v>
      </c>
      <c r="V30" s="178">
        <v>0.10808408515177104</v>
      </c>
      <c r="W30" s="178">
        <v>-3.7592096450100421E-2</v>
      </c>
      <c r="X30" s="177">
        <v>-8.6999999999999994E-2</v>
      </c>
      <c r="Y30" s="179">
        <v>-6.410364593488016E-2</v>
      </c>
      <c r="Z30" s="181">
        <v>1.6368171810742238E-2</v>
      </c>
      <c r="AA30" s="182">
        <v>-4.0653143674774905E-2</v>
      </c>
      <c r="AB30" s="178">
        <v>-9.791602819491263E-2</v>
      </c>
      <c r="AC30" s="179">
        <v>-7.0629286487787324E-2</v>
      </c>
      <c r="AD30" s="178">
        <v>9.8390604610700372E-2</v>
      </c>
      <c r="AE30" s="177">
        <v>7.908404740037267E-2</v>
      </c>
      <c r="AF30" s="179">
        <v>8.8330674700977774E-2</v>
      </c>
      <c r="AG30" s="181">
        <v>7.3370160850330102E-3</v>
      </c>
      <c r="AH30" s="177">
        <v>-8.9577118792770638E-2</v>
      </c>
      <c r="AI30" s="178">
        <v>9.0297689825038274E-2</v>
      </c>
      <c r="AJ30" s="181">
        <v>1.8196530295184754E-3</v>
      </c>
      <c r="AK30" s="177">
        <v>-0.10795184539838432</v>
      </c>
      <c r="AL30" s="177">
        <v>-1.328312545034871E-2</v>
      </c>
      <c r="AM30" s="179">
        <v>-5.9042592859440912E-2</v>
      </c>
      <c r="AN30" s="181">
        <v>-3.0432093811441074E-2</v>
      </c>
      <c r="AO30" s="180">
        <v>0.25431242170184065</v>
      </c>
      <c r="AP30" s="177">
        <v>9.6104163185563252E-2</v>
      </c>
      <c r="AQ30" s="178">
        <v>0.16686096613856249</v>
      </c>
      <c r="AR30" s="178">
        <v>0.17432655597975688</v>
      </c>
      <c r="AS30" s="177">
        <v>0.13127393062470349</v>
      </c>
      <c r="AT30" s="179">
        <v>0.15100235629556891</v>
      </c>
      <c r="AU30" s="181">
        <v>0.15870524972276279</v>
      </c>
      <c r="AV30" s="180">
        <v>9.0427166564228667E-2</v>
      </c>
      <c r="AW30" s="177">
        <v>0.22129122079871388</v>
      </c>
      <c r="AX30" s="178">
        <v>0.1583739677003988</v>
      </c>
      <c r="AY30" s="178">
        <v>0.22527301375124376</v>
      </c>
      <c r="AZ30" s="178">
        <v>0.18548655898685196</v>
      </c>
      <c r="BA30" s="120">
        <v>0.20406335783608065</v>
      </c>
      <c r="BB30" s="181">
        <v>0.18171476037415579</v>
      </c>
      <c r="BC30" s="180">
        <v>-2.3250898330162695E-3</v>
      </c>
      <c r="BD30" s="178">
        <v>0.12792652504010849</v>
      </c>
      <c r="BE30" s="178">
        <v>6.9007948003820596E-2</v>
      </c>
      <c r="BF30" s="178">
        <v>2.4682216463034479E-4</v>
      </c>
      <c r="BG30" s="178">
        <v>0.16138425355582942</v>
      </c>
      <c r="BH30" s="178">
        <v>8.4774204268463604E-2</v>
      </c>
      <c r="BI30" s="181">
        <v>7.7214590241591718E-2</v>
      </c>
      <c r="BJ30" s="182">
        <v>0.23361581920903962</v>
      </c>
      <c r="BK30" s="178">
        <v>3.2657483361708817E-2</v>
      </c>
      <c r="BL30" s="179">
        <v>0.11749098172495009</v>
      </c>
      <c r="BM30" s="179">
        <v>0.11850709438618146</v>
      </c>
      <c r="BN30" s="178">
        <v>0.10612343297974935</v>
      </c>
      <c r="BO30" s="178">
        <v>0.1115260750723932</v>
      </c>
      <c r="BP30" s="181">
        <v>0.11436434306465793</v>
      </c>
      <c r="BQ30" s="182">
        <v>3.0455690405312597E-2</v>
      </c>
      <c r="BR30" s="178">
        <v>3.9168665067945696E-2</v>
      </c>
      <c r="BS30" s="181">
        <v>3.510831288016214E-2</v>
      </c>
    </row>
    <row r="31" spans="1:71" ht="18" customHeight="1" x14ac:dyDescent="0.3">
      <c r="A31" s="151" t="s">
        <v>180</v>
      </c>
      <c r="B31" s="184" t="s">
        <v>90</v>
      </c>
      <c r="C31" s="185"/>
      <c r="D31" s="131"/>
      <c r="E31" s="185"/>
      <c r="F31" s="186"/>
      <c r="G31" s="187"/>
      <c r="H31" s="187"/>
      <c r="I31" s="187"/>
      <c r="J31" s="188"/>
      <c r="K31" s="131"/>
      <c r="L31" s="185"/>
      <c r="M31" s="189"/>
      <c r="N31" s="187"/>
      <c r="O31" s="187"/>
      <c r="P31" s="187"/>
      <c r="Q31" s="187"/>
      <c r="R31" s="188"/>
      <c r="S31" s="190"/>
      <c r="T31" s="191"/>
      <c r="U31" s="188"/>
      <c r="V31" s="187"/>
      <c r="W31" s="187"/>
      <c r="X31" s="186"/>
      <c r="Y31" s="188"/>
      <c r="Z31" s="190"/>
      <c r="AA31" s="191"/>
      <c r="AB31" s="187"/>
      <c r="AC31" s="188"/>
      <c r="AD31" s="187"/>
      <c r="AE31" s="186"/>
      <c r="AF31" s="188"/>
      <c r="AG31" s="190"/>
      <c r="AH31" s="191"/>
      <c r="AI31" s="187"/>
      <c r="AJ31" s="190"/>
      <c r="AK31" s="186"/>
      <c r="AL31" s="186"/>
      <c r="AM31" s="188"/>
      <c r="AN31" s="190"/>
      <c r="AO31" s="189"/>
      <c r="AP31" s="186"/>
      <c r="AQ31" s="187"/>
      <c r="AR31" s="187"/>
      <c r="AS31" s="186"/>
      <c r="AT31" s="188"/>
      <c r="AU31" s="190"/>
      <c r="AV31" s="189"/>
      <c r="AW31" s="186"/>
      <c r="AX31" s="187"/>
      <c r="AY31" s="187"/>
      <c r="AZ31" s="187"/>
      <c r="BA31" s="131"/>
      <c r="BB31" s="190"/>
      <c r="BC31" s="189"/>
      <c r="BD31" s="187"/>
      <c r="BE31" s="187"/>
      <c r="BF31" s="187"/>
      <c r="BG31" s="187"/>
      <c r="BH31" s="187"/>
      <c r="BI31" s="190"/>
      <c r="BJ31" s="191"/>
      <c r="BK31" s="187"/>
      <c r="BL31" s="188"/>
      <c r="BM31" s="188"/>
      <c r="BN31" s="187"/>
      <c r="BO31" s="187"/>
      <c r="BP31" s="190"/>
      <c r="BQ31" s="191"/>
      <c r="BR31" s="187"/>
      <c r="BS31" s="190"/>
    </row>
    <row r="32" spans="1:71" s="416" customFormat="1" ht="18" customHeight="1" thickBot="1" x14ac:dyDescent="0.35">
      <c r="A32" s="153" t="s">
        <v>181</v>
      </c>
      <c r="B32" s="184" t="s">
        <v>91</v>
      </c>
      <c r="C32" s="193"/>
      <c r="D32" s="194">
        <v>0.16318878382784474</v>
      </c>
      <c r="E32" s="193">
        <v>0.15100210231254385</v>
      </c>
      <c r="F32" s="195"/>
      <c r="G32" s="196"/>
      <c r="H32" s="196"/>
      <c r="I32" s="196"/>
      <c r="J32" s="197"/>
      <c r="K32" s="194"/>
      <c r="L32" s="193">
        <v>-7.4399688276265197E-2</v>
      </c>
      <c r="M32" s="198">
        <v>6.6393714728341102E-4</v>
      </c>
      <c r="N32" s="196">
        <v>0.12254128536867581</v>
      </c>
      <c r="O32" s="196">
        <v>6.3147109577221805E-2</v>
      </c>
      <c r="P32" s="196">
        <v>0.14132762312633829</v>
      </c>
      <c r="Q32" s="196">
        <v>0.20086947930046439</v>
      </c>
      <c r="R32" s="197">
        <v>0.17217284077480355</v>
      </c>
      <c r="S32" s="199">
        <v>0.11897808298471335</v>
      </c>
      <c r="T32" s="200">
        <v>0.1695233882561098</v>
      </c>
      <c r="U32" s="197">
        <v>9.9887556221889051E-2</v>
      </c>
      <c r="V32" s="196">
        <v>0.13182855693634288</v>
      </c>
      <c r="W32" s="196">
        <v>-4.2682926829268331E-2</v>
      </c>
      <c r="X32" s="195">
        <v>-0.09</v>
      </c>
      <c r="Y32" s="197">
        <v>-6.7834312264399066E-2</v>
      </c>
      <c r="Z32" s="199">
        <v>2.4722612805379907E-2</v>
      </c>
      <c r="AA32" s="200">
        <v>-5.2477307110438742E-2</v>
      </c>
      <c r="AB32" s="196">
        <v>-0.11015505196796727</v>
      </c>
      <c r="AC32" s="197">
        <v>-8.2817961817692964E-2</v>
      </c>
      <c r="AD32" s="196">
        <v>0.10926016658500726</v>
      </c>
      <c r="AE32" s="195">
        <v>0.10581029863413671</v>
      </c>
      <c r="AF32" s="197">
        <v>0.10746576717067868</v>
      </c>
      <c r="AG32" s="199">
        <v>1.0036913818285642E-2</v>
      </c>
      <c r="AH32" s="200">
        <v>-4.2999999999999997E-2</v>
      </c>
      <c r="AI32" s="196">
        <v>0.11836467209191004</v>
      </c>
      <c r="AJ32" s="199">
        <v>3.9104807974201128E-2</v>
      </c>
      <c r="AK32" s="195">
        <v>-9.5318021201413416E-2</v>
      </c>
      <c r="AL32" s="195">
        <v>-4.8002586037539263E-2</v>
      </c>
      <c r="AM32" s="197">
        <v>-7.0744363466108684E-2</v>
      </c>
      <c r="AN32" s="199">
        <v>-1.9670228714761318E-2</v>
      </c>
      <c r="AO32" s="198">
        <v>0.22816901408450696</v>
      </c>
      <c r="AP32" s="195">
        <v>8.1743251768058078E-2</v>
      </c>
      <c r="AQ32" s="196">
        <v>0.14776722760530392</v>
      </c>
      <c r="AR32" s="196">
        <v>0.15374133385411581</v>
      </c>
      <c r="AS32" s="195">
        <v>0.15037509400214599</v>
      </c>
      <c r="AT32" s="197">
        <v>0.15195026373636722</v>
      </c>
      <c r="AU32" s="199">
        <v>0.14988876529477202</v>
      </c>
      <c r="AV32" s="198">
        <v>7.3054706082229082E-2</v>
      </c>
      <c r="AW32" s="195">
        <v>0.20028896372861804</v>
      </c>
      <c r="AX32" s="196">
        <v>0.13890077440973725</v>
      </c>
      <c r="AY32" s="196">
        <v>0.19487468330700475</v>
      </c>
      <c r="AZ32" s="196">
        <v>0.17238667693957543</v>
      </c>
      <c r="BA32" s="194">
        <v>0.18287896149079041</v>
      </c>
      <c r="BB32" s="199">
        <v>0.16124546553808949</v>
      </c>
      <c r="BC32" s="198">
        <v>-4.4886003799873286E-2</v>
      </c>
      <c r="BD32" s="196">
        <v>0.12071693181224052</v>
      </c>
      <c r="BE32" s="196">
        <v>4.5462379236109074E-2</v>
      </c>
      <c r="BF32" s="196">
        <v>-1.579543844737219E-2</v>
      </c>
      <c r="BG32" s="196">
        <v>0.12352753900031832</v>
      </c>
      <c r="BH32" s="196">
        <v>5.7648499419066246E-2</v>
      </c>
      <c r="BI32" s="199">
        <v>5.1769320213116643E-2</v>
      </c>
      <c r="BJ32" s="200">
        <v>0.20729382511396599</v>
      </c>
      <c r="BK32" s="196">
        <v>1.3766325450052852E-2</v>
      </c>
      <c r="BL32" s="197">
        <v>9.410590785534878E-2</v>
      </c>
      <c r="BM32" s="197">
        <v>0.1168765743073048</v>
      </c>
      <c r="BN32" s="196">
        <v>0.13669594786058381</v>
      </c>
      <c r="BO32" s="196">
        <v>0.12796043245299771</v>
      </c>
      <c r="BP32" s="199">
        <v>0.11172529866015446</v>
      </c>
      <c r="BQ32" s="200">
        <v>5.0803240422902629E-2</v>
      </c>
      <c r="BR32" s="196">
        <v>3.4412720519962914E-2</v>
      </c>
      <c r="BS32" s="199">
        <v>4.1920875526762602E-2</v>
      </c>
    </row>
    <row r="33" spans="1:71" x14ac:dyDescent="0.3">
      <c r="A33" s="147" t="s">
        <v>182</v>
      </c>
      <c r="B33" s="165" t="s">
        <v>90</v>
      </c>
      <c r="C33" s="166"/>
      <c r="D33" s="167"/>
      <c r="E33" s="166"/>
      <c r="F33" s="168"/>
      <c r="G33" s="169"/>
      <c r="H33" s="169"/>
      <c r="I33" s="169"/>
      <c r="J33" s="170"/>
      <c r="K33" s="167"/>
      <c r="L33" s="166"/>
      <c r="M33" s="171"/>
      <c r="N33" s="169"/>
      <c r="O33" s="169"/>
      <c r="P33" s="169"/>
      <c r="Q33" s="169"/>
      <c r="R33" s="170"/>
      <c r="S33" s="172"/>
      <c r="T33" s="173"/>
      <c r="U33" s="170"/>
      <c r="V33" s="169"/>
      <c r="W33" s="169"/>
      <c r="X33" s="168"/>
      <c r="Y33" s="170"/>
      <c r="Z33" s="172"/>
      <c r="AA33" s="173"/>
      <c r="AB33" s="169"/>
      <c r="AC33" s="170"/>
      <c r="AD33" s="169"/>
      <c r="AE33" s="168"/>
      <c r="AF33" s="170"/>
      <c r="AG33" s="172"/>
      <c r="AH33" s="173"/>
      <c r="AI33" s="169"/>
      <c r="AJ33" s="172"/>
      <c r="AK33" s="168"/>
      <c r="AL33" s="168"/>
      <c r="AM33" s="170"/>
      <c r="AN33" s="172"/>
      <c r="AO33" s="171"/>
      <c r="AP33" s="168"/>
      <c r="AQ33" s="169"/>
      <c r="AR33" s="169"/>
      <c r="AS33" s="168"/>
      <c r="AT33" s="170"/>
      <c r="AU33" s="172"/>
      <c r="AV33" s="171"/>
      <c r="AW33" s="168"/>
      <c r="AX33" s="169"/>
      <c r="AY33" s="169"/>
      <c r="AZ33" s="169"/>
      <c r="BA33" s="167"/>
      <c r="BB33" s="172"/>
      <c r="BC33" s="171"/>
      <c r="BD33" s="169"/>
      <c r="BE33" s="169"/>
      <c r="BF33" s="169"/>
      <c r="BG33" s="169"/>
      <c r="BH33" s="169"/>
      <c r="BI33" s="172"/>
      <c r="BJ33" s="173"/>
      <c r="BK33" s="169"/>
      <c r="BL33" s="170"/>
      <c r="BM33" s="170"/>
      <c r="BN33" s="169"/>
      <c r="BO33" s="169"/>
      <c r="BP33" s="172"/>
      <c r="BQ33" s="173"/>
      <c r="BR33" s="169"/>
      <c r="BS33" s="172"/>
    </row>
    <row r="34" spans="1:71" ht="20.25" thickBot="1" x14ac:dyDescent="0.35">
      <c r="A34" s="148" t="s">
        <v>183</v>
      </c>
      <c r="B34" s="175" t="s">
        <v>91</v>
      </c>
      <c r="C34" s="176"/>
      <c r="D34" s="120">
        <v>0.10045336243808234</v>
      </c>
      <c r="E34" s="176">
        <v>4.2227732214381142E-2</v>
      </c>
      <c r="F34" s="177"/>
      <c r="G34" s="178"/>
      <c r="H34" s="178"/>
      <c r="I34" s="178"/>
      <c r="J34" s="179"/>
      <c r="K34" s="120"/>
      <c r="L34" s="176">
        <v>-8.8866115218505182E-2</v>
      </c>
      <c r="M34" s="180">
        <v>3.1084293289449505E-3</v>
      </c>
      <c r="N34" s="178">
        <v>0.18829516539440205</v>
      </c>
      <c r="O34" s="178">
        <v>9.9172826469553055E-2</v>
      </c>
      <c r="P34" s="178">
        <v>0.14931207004377733</v>
      </c>
      <c r="Q34" s="178">
        <v>8.8029156153630606E-2</v>
      </c>
      <c r="R34" s="179">
        <v>0.11699926090169988</v>
      </c>
      <c r="S34" s="181">
        <v>0.10886157306981592</v>
      </c>
      <c r="T34" s="182">
        <v>0.27798031352533714</v>
      </c>
      <c r="U34" s="179">
        <v>8.593861527480362E-2</v>
      </c>
      <c r="V34" s="178">
        <v>0.17028260347450175</v>
      </c>
      <c r="W34" s="178">
        <v>0.16759624540878781</v>
      </c>
      <c r="X34" s="177">
        <v>4.2000000000000003E-2</v>
      </c>
      <c r="Y34" s="179">
        <v>0.10322239131873223</v>
      </c>
      <c r="Z34" s="181">
        <v>0.13356759889871039</v>
      </c>
      <c r="AA34" s="182">
        <v>-1.3835401511909873E-2</v>
      </c>
      <c r="AB34" s="178">
        <v>7.8217431313264196E-2</v>
      </c>
      <c r="AC34" s="179">
        <v>3.4067587905322272E-2</v>
      </c>
      <c r="AD34" s="178">
        <v>-3.2273097984387711E-2</v>
      </c>
      <c r="AE34" s="177">
        <v>-2.1320889987639147E-2</v>
      </c>
      <c r="AF34" s="179">
        <v>-2.6958915612067424E-2</v>
      </c>
      <c r="AG34" s="181">
        <v>1.5504138570194836E-3</v>
      </c>
      <c r="AH34" s="182">
        <v>-8.9817761064506785E-2</v>
      </c>
      <c r="AI34" s="178">
        <v>1.429041697146971E-3</v>
      </c>
      <c r="AJ34" s="181">
        <v>-4.0306893358031282E-2</v>
      </c>
      <c r="AK34" s="177">
        <v>0.14110281724054907</v>
      </c>
      <c r="AL34" s="177">
        <v>0.10113843815116752</v>
      </c>
      <c r="AM34" s="179">
        <v>0.12159911841540638</v>
      </c>
      <c r="AN34" s="181">
        <v>4.3506928665198785E-2</v>
      </c>
      <c r="AO34" s="180">
        <v>0.23549976163991726</v>
      </c>
      <c r="AP34" s="177">
        <v>0.10111008153308343</v>
      </c>
      <c r="AQ34" s="178">
        <v>0.15941155827012854</v>
      </c>
      <c r="AR34" s="178">
        <v>1.7324541042413877E-2</v>
      </c>
      <c r="AS34" s="177">
        <v>1.3449787509667743E-2</v>
      </c>
      <c r="AT34" s="179">
        <v>1.5468052561735224E-2</v>
      </c>
      <c r="AU34" s="181">
        <v>7.9319940066660655E-2</v>
      </c>
      <c r="AV34" s="180">
        <v>0.15884244372990364</v>
      </c>
      <c r="AW34" s="177">
        <v>8.9343559100954373E-2</v>
      </c>
      <c r="AX34" s="178">
        <v>0.1214923248704165</v>
      </c>
      <c r="AY34" s="178">
        <v>0.19537010321916104</v>
      </c>
      <c r="AZ34" s="178">
        <v>0.27839742186610494</v>
      </c>
      <c r="BA34" s="120">
        <v>0.23507144271972646</v>
      </c>
      <c r="BB34" s="181">
        <v>0.18095022239850422</v>
      </c>
      <c r="BC34" s="180">
        <v>0.18601553829078799</v>
      </c>
      <c r="BD34" s="178">
        <v>0.18866212631770618</v>
      </c>
      <c r="BE34" s="178">
        <v>0.18737160818846932</v>
      </c>
      <c r="BF34" s="178">
        <v>0.20787784140204746</v>
      </c>
      <c r="BG34" s="178">
        <v>0.11470856670044749</v>
      </c>
      <c r="BH34" s="178">
        <v>0.16176406728985837</v>
      </c>
      <c r="BI34" s="181">
        <v>0.17335188561558401</v>
      </c>
      <c r="BJ34" s="182">
        <v>8.0385551188470794E-2</v>
      </c>
      <c r="BK34" s="178">
        <v>5.5503372897276471E-3</v>
      </c>
      <c r="BL34" s="179">
        <v>4.125552529356602E-2</v>
      </c>
      <c r="BM34" s="179">
        <v>5.099841976727415E-3</v>
      </c>
      <c r="BN34" s="178">
        <v>-2.74005241839409E-2</v>
      </c>
      <c r="BO34" s="178">
        <v>-1.0334552860860713E-2</v>
      </c>
      <c r="BP34" s="181">
        <v>1.328971580453886E-2</v>
      </c>
      <c r="BQ34" s="182">
        <v>-5.7254222607189265E-2</v>
      </c>
      <c r="BR34" s="178">
        <v>0.13816236413043481</v>
      </c>
      <c r="BS34" s="181">
        <v>4.1464774237811364E-2</v>
      </c>
    </row>
    <row r="35" spans="1:71" x14ac:dyDescent="0.3">
      <c r="A35" s="149" t="s">
        <v>184</v>
      </c>
      <c r="B35" s="201" t="s">
        <v>90</v>
      </c>
      <c r="C35" s="185"/>
      <c r="D35" s="131"/>
      <c r="E35" s="185"/>
      <c r="F35" s="186"/>
      <c r="G35" s="187"/>
      <c r="H35" s="187"/>
      <c r="I35" s="187"/>
      <c r="J35" s="188"/>
      <c r="K35" s="131"/>
      <c r="L35" s="185"/>
      <c r="M35" s="189"/>
      <c r="N35" s="187"/>
      <c r="O35" s="187"/>
      <c r="P35" s="187"/>
      <c r="Q35" s="187"/>
      <c r="R35" s="188"/>
      <c r="S35" s="190"/>
      <c r="T35" s="191"/>
      <c r="U35" s="188"/>
      <c r="V35" s="187"/>
      <c r="W35" s="187"/>
      <c r="X35" s="186"/>
      <c r="Y35" s="188"/>
      <c r="Z35" s="190"/>
      <c r="AA35" s="191"/>
      <c r="AB35" s="187"/>
      <c r="AC35" s="188"/>
      <c r="AD35" s="187"/>
      <c r="AE35" s="186"/>
      <c r="AF35" s="188"/>
      <c r="AG35" s="190"/>
      <c r="AH35" s="191"/>
      <c r="AI35" s="187"/>
      <c r="AJ35" s="190"/>
      <c r="AK35" s="186"/>
      <c r="AL35" s="186"/>
      <c r="AM35" s="188"/>
      <c r="AN35" s="190"/>
      <c r="AO35" s="189"/>
      <c r="AP35" s="186"/>
      <c r="AQ35" s="187"/>
      <c r="AR35" s="187"/>
      <c r="AS35" s="186"/>
      <c r="AT35" s="188"/>
      <c r="AU35" s="190"/>
      <c r="AV35" s="189"/>
      <c r="AW35" s="186"/>
      <c r="AX35" s="187"/>
      <c r="AY35" s="187"/>
      <c r="AZ35" s="187"/>
      <c r="BA35" s="131"/>
      <c r="BB35" s="190"/>
      <c r="BC35" s="189"/>
      <c r="BD35" s="187"/>
      <c r="BE35" s="187"/>
      <c r="BF35" s="187"/>
      <c r="BG35" s="187"/>
      <c r="BH35" s="187"/>
      <c r="BI35" s="190"/>
      <c r="BJ35" s="191"/>
      <c r="BK35" s="187"/>
      <c r="BL35" s="188"/>
      <c r="BM35" s="188"/>
      <c r="BN35" s="187"/>
      <c r="BO35" s="187"/>
      <c r="BP35" s="190"/>
      <c r="BQ35" s="191"/>
      <c r="BR35" s="187"/>
      <c r="BS35" s="190"/>
    </row>
    <row r="36" spans="1:71" ht="20.25" thickBot="1" x14ac:dyDescent="0.35">
      <c r="A36" s="150" t="s">
        <v>185</v>
      </c>
      <c r="B36" s="201" t="s">
        <v>91</v>
      </c>
      <c r="C36" s="185"/>
      <c r="D36" s="131">
        <v>4.1632569558101462E-2</v>
      </c>
      <c r="E36" s="185">
        <v>0.10252381420013745</v>
      </c>
      <c r="F36" s="186"/>
      <c r="G36" s="187"/>
      <c r="H36" s="187"/>
      <c r="I36" s="187"/>
      <c r="J36" s="188"/>
      <c r="K36" s="131"/>
      <c r="L36" s="185">
        <v>2.4939877082030826E-4</v>
      </c>
      <c r="M36" s="189">
        <v>0.2226994352978604</v>
      </c>
      <c r="N36" s="187">
        <v>0.34533979835295936</v>
      </c>
      <c r="O36" s="187">
        <v>0.28502698896972545</v>
      </c>
      <c r="P36" s="187">
        <v>0.23168621418957902</v>
      </c>
      <c r="Q36" s="187">
        <v>9.2729821750450636E-2</v>
      </c>
      <c r="R36" s="188">
        <v>0.16358761403394051</v>
      </c>
      <c r="S36" s="190">
        <v>0.21888190350674108</v>
      </c>
      <c r="T36" s="191">
        <v>0.13419631822025635</v>
      </c>
      <c r="U36" s="188">
        <v>4.6224256292906274E-2</v>
      </c>
      <c r="V36" s="187">
        <v>8.7389279517852358E-2</v>
      </c>
      <c r="W36" s="187">
        <v>-1.2644395878863568E-2</v>
      </c>
      <c r="X36" s="186">
        <v>4.8000000000000001E-2</v>
      </c>
      <c r="Y36" s="188">
        <v>1.5430815489237304E-2</v>
      </c>
      <c r="Z36" s="190">
        <v>4.9973275471587808E-2</v>
      </c>
      <c r="AA36" s="191">
        <v>-0.14688001835283326</v>
      </c>
      <c r="AB36" s="187">
        <v>-0.11187664041994749</v>
      </c>
      <c r="AC36" s="188">
        <v>-0.12896092262904491</v>
      </c>
      <c r="AD36" s="187">
        <v>-5.0540184453227943E-2</v>
      </c>
      <c r="AE36" s="186">
        <v>-0.28197872264420498</v>
      </c>
      <c r="AF36" s="188">
        <v>-0.16044747712343344</v>
      </c>
      <c r="AG36" s="190">
        <v>-0.14479427044480542</v>
      </c>
      <c r="AH36" s="191">
        <v>0.13875630252100835</v>
      </c>
      <c r="AI36" s="187">
        <v>9.4754463735993166E-2</v>
      </c>
      <c r="AJ36" s="190">
        <v>0.11578886139409317</v>
      </c>
      <c r="AK36" s="186">
        <v>0.14775754884547077</v>
      </c>
      <c r="AL36" s="186">
        <v>0.41819066315232778</v>
      </c>
      <c r="AM36" s="188">
        <v>0.25759239474321594</v>
      </c>
      <c r="AN36" s="190">
        <v>0.18579110094305462</v>
      </c>
      <c r="AO36" s="189">
        <v>0.21595135486156214</v>
      </c>
      <c r="AP36" s="186">
        <v>0.14334270925789205</v>
      </c>
      <c r="AQ36" s="187">
        <v>0.17877896435605045</v>
      </c>
      <c r="AR36" s="187">
        <v>9.0123754715156323E-2</v>
      </c>
      <c r="AS36" s="186">
        <v>3.0114173070181494E-2</v>
      </c>
      <c r="AT36" s="188">
        <v>6.2638764030130245E-2</v>
      </c>
      <c r="AU36" s="190">
        <v>0.11797398177626528</v>
      </c>
      <c r="AV36" s="189">
        <v>-3.1121037044229749E-2</v>
      </c>
      <c r="AW36" s="186">
        <v>0.31451586365006734</v>
      </c>
      <c r="AX36" s="187">
        <v>0.1405631432273613</v>
      </c>
      <c r="AY36" s="187">
        <v>7.4059629984217112E-2</v>
      </c>
      <c r="AZ36" s="187">
        <v>0.43648300161781384</v>
      </c>
      <c r="BA36" s="131">
        <v>0.23494627469846407</v>
      </c>
      <c r="BB36" s="190">
        <v>0.18753145368176849</v>
      </c>
      <c r="BC36" s="189">
        <v>0.25781719783523749</v>
      </c>
      <c r="BD36" s="187">
        <v>-0.10836090518057351</v>
      </c>
      <c r="BE36" s="187">
        <v>0.11246631725984102</v>
      </c>
      <c r="BF36" s="187">
        <v>0.10598488290446495</v>
      </c>
      <c r="BG36" s="187">
        <v>-0.18200100553041731</v>
      </c>
      <c r="BH36" s="187">
        <v>-4.2721508716281442E-2</v>
      </c>
      <c r="BI36" s="190">
        <v>3.215603584607285E-2</v>
      </c>
      <c r="BJ36" s="191">
        <v>-3.1074459184893044E-2</v>
      </c>
      <c r="BK36" s="187">
        <v>-6.4839684404901843E-2</v>
      </c>
      <c r="BL36" s="188">
        <v>-0.10256113999614869</v>
      </c>
      <c r="BM36" s="188">
        <v>-0.12047652836389444</v>
      </c>
      <c r="BN36" s="187">
        <v>2.2221171575811383E-3</v>
      </c>
      <c r="BO36" s="187">
        <v>-6.6328659656150868E-2</v>
      </c>
      <c r="BP36" s="190">
        <v>-8.5170942738688971E-2</v>
      </c>
      <c r="BQ36" s="191">
        <v>-4.4611652481394648E-2</v>
      </c>
      <c r="BR36" s="187">
        <v>-8.9305748777094296E-3</v>
      </c>
      <c r="BS36" s="190">
        <v>-2.7529825766028693E-2</v>
      </c>
    </row>
    <row r="37" spans="1:71" x14ac:dyDescent="0.3">
      <c r="A37" s="147" t="s">
        <v>186</v>
      </c>
      <c r="B37" s="165" t="s">
        <v>90</v>
      </c>
      <c r="C37" s="166"/>
      <c r="D37" s="167"/>
      <c r="E37" s="166"/>
      <c r="F37" s="168"/>
      <c r="G37" s="169"/>
      <c r="H37" s="169"/>
      <c r="I37" s="169"/>
      <c r="J37" s="170"/>
      <c r="K37" s="167"/>
      <c r="L37" s="166"/>
      <c r="M37" s="171"/>
      <c r="N37" s="169"/>
      <c r="O37" s="169"/>
      <c r="P37" s="169"/>
      <c r="Q37" s="169"/>
      <c r="R37" s="170"/>
      <c r="S37" s="172"/>
      <c r="T37" s="173"/>
      <c r="U37" s="170"/>
      <c r="V37" s="169"/>
      <c r="W37" s="169"/>
      <c r="X37" s="168"/>
      <c r="Y37" s="170"/>
      <c r="Z37" s="172"/>
      <c r="AA37" s="173"/>
      <c r="AB37" s="169"/>
      <c r="AC37" s="170"/>
      <c r="AD37" s="169"/>
      <c r="AE37" s="168"/>
      <c r="AF37" s="170"/>
      <c r="AG37" s="172"/>
      <c r="AH37" s="173"/>
      <c r="AI37" s="169"/>
      <c r="AJ37" s="172"/>
      <c r="AK37" s="168"/>
      <c r="AL37" s="168"/>
      <c r="AM37" s="170"/>
      <c r="AN37" s="172"/>
      <c r="AO37" s="171"/>
      <c r="AP37" s="168"/>
      <c r="AQ37" s="169"/>
      <c r="AR37" s="169"/>
      <c r="AS37" s="168"/>
      <c r="AT37" s="170"/>
      <c r="AU37" s="172"/>
      <c r="AV37" s="171"/>
      <c r="AW37" s="168"/>
      <c r="AX37" s="169"/>
      <c r="AY37" s="169"/>
      <c r="AZ37" s="169"/>
      <c r="BA37" s="167"/>
      <c r="BB37" s="172"/>
      <c r="BC37" s="171"/>
      <c r="BD37" s="169"/>
      <c r="BE37" s="169"/>
      <c r="BF37" s="169"/>
      <c r="BG37" s="169"/>
      <c r="BH37" s="169"/>
      <c r="BI37" s="172"/>
      <c r="BJ37" s="173"/>
      <c r="BK37" s="169"/>
      <c r="BL37" s="170"/>
      <c r="BM37" s="170"/>
      <c r="BN37" s="169"/>
      <c r="BO37" s="169"/>
      <c r="BP37" s="172"/>
      <c r="BQ37" s="173"/>
      <c r="BR37" s="169"/>
      <c r="BS37" s="172"/>
    </row>
    <row r="38" spans="1:71" ht="20.25" thickBot="1" x14ac:dyDescent="0.35">
      <c r="A38" s="148" t="s">
        <v>187</v>
      </c>
      <c r="B38" s="175" t="s">
        <v>91</v>
      </c>
      <c r="C38" s="176"/>
      <c r="D38" s="120">
        <v>0.15183411637152155</v>
      </c>
      <c r="E38" s="176">
        <v>0.2679138722202612</v>
      </c>
      <c r="F38" s="177"/>
      <c r="G38" s="178"/>
      <c r="H38" s="178"/>
      <c r="I38" s="178"/>
      <c r="J38" s="179"/>
      <c r="K38" s="120"/>
      <c r="L38" s="176">
        <v>1.9271219995050659E-2</v>
      </c>
      <c r="M38" s="180">
        <v>1.8015521064301598E-2</v>
      </c>
      <c r="N38" s="178">
        <v>0.12150111468912561</v>
      </c>
      <c r="O38" s="178">
        <v>7.266187050359707E-2</v>
      </c>
      <c r="P38" s="178">
        <v>-7.7429260802807653E-2</v>
      </c>
      <c r="Q38" s="178">
        <v>9.0951656326817343E-2</v>
      </c>
      <c r="R38" s="179">
        <v>3.9635354736424766E-3</v>
      </c>
      <c r="S38" s="181">
        <v>3.5841097387029119E-2</v>
      </c>
      <c r="T38" s="182">
        <v>3.3895997821943968E-2</v>
      </c>
      <c r="U38" s="179">
        <v>-4.417448923246825E-2</v>
      </c>
      <c r="V38" s="178">
        <v>-9.2067556856288979E-3</v>
      </c>
      <c r="W38" s="178">
        <v>0.16191155492154063</v>
      </c>
      <c r="X38" s="177">
        <v>-8.0000000000000002E-3</v>
      </c>
      <c r="Y38" s="179">
        <v>7.2948846652755028E-2</v>
      </c>
      <c r="Z38" s="181">
        <v>3.3471698113207493E-2</v>
      </c>
      <c r="AA38" s="182">
        <v>9.7959183673469452E-2</v>
      </c>
      <c r="AB38" s="178">
        <v>0.12720970537261689</v>
      </c>
      <c r="AC38" s="179">
        <v>0.11353846153846159</v>
      </c>
      <c r="AD38" s="178">
        <v>-2.4861878453038666E-2</v>
      </c>
      <c r="AE38" s="177">
        <v>-6.4406230352319627E-2</v>
      </c>
      <c r="AF38" s="179">
        <v>-4.4089933504537382E-2</v>
      </c>
      <c r="AG38" s="181">
        <v>2.8525259184720042E-2</v>
      </c>
      <c r="AH38" s="182">
        <v>-0.14366230962945192</v>
      </c>
      <c r="AI38" s="178">
        <v>1.0472324723247439E-2</v>
      </c>
      <c r="AJ38" s="181">
        <v>-6.0559933683337897E-2</v>
      </c>
      <c r="AK38" s="177">
        <v>3.7351799391459384E-2</v>
      </c>
      <c r="AL38" s="177">
        <v>0.17945954952176635</v>
      </c>
      <c r="AM38" s="179">
        <v>0.10498173039441094</v>
      </c>
      <c r="AN38" s="181">
        <v>2.2417750896489785E-2</v>
      </c>
      <c r="AO38" s="180">
        <v>0.27755216356252621</v>
      </c>
      <c r="AP38" s="177">
        <v>0.10204847391523431</v>
      </c>
      <c r="AQ38" s="178">
        <v>0.17582289909717908</v>
      </c>
      <c r="AR38" s="178">
        <v>0.21642813795893612</v>
      </c>
      <c r="AS38" s="177">
        <v>8.6910521254660367E-2</v>
      </c>
      <c r="AT38" s="179">
        <v>0.15059379446416887</v>
      </c>
      <c r="AU38" s="181">
        <v>0.16215560468000212</v>
      </c>
      <c r="AV38" s="180">
        <v>0.24246410172092503</v>
      </c>
      <c r="AW38" s="177">
        <v>0.25217110285093791</v>
      </c>
      <c r="AX38" s="178">
        <v>0.24768537499804255</v>
      </c>
      <c r="AY38" s="178">
        <v>0.20705173643085351</v>
      </c>
      <c r="AZ38" s="178">
        <v>0.14891852185669263</v>
      </c>
      <c r="BA38" s="120">
        <v>0.17919916834007399</v>
      </c>
      <c r="BB38" s="181">
        <v>0.21095362917256266</v>
      </c>
      <c r="BC38" s="180">
        <v>0.15385972651080726</v>
      </c>
      <c r="BD38" s="178">
        <v>7.3743232686781734E-2</v>
      </c>
      <c r="BE38" s="178">
        <v>0.11020003449250804</v>
      </c>
      <c r="BF38" s="178">
        <v>0.14644899083832752</v>
      </c>
      <c r="BG38" s="178">
        <v>0.17664585093680163</v>
      </c>
      <c r="BH38" s="178">
        <v>0.16053068906972734</v>
      </c>
      <c r="BI38" s="181">
        <v>0.13648640882707896</v>
      </c>
      <c r="BJ38" s="182">
        <v>8.9379922012386315E-2</v>
      </c>
      <c r="BK38" s="178">
        <v>0.15205038680084892</v>
      </c>
      <c r="BL38" s="179">
        <v>0.12240401632535125</v>
      </c>
      <c r="BM38" s="179">
        <v>5.5999519317430746E-2</v>
      </c>
      <c r="BN38" s="178">
        <v>8.8339222614840951E-2</v>
      </c>
      <c r="BO38" s="178">
        <v>7.1363104832337765E-2</v>
      </c>
      <c r="BP38" s="181">
        <v>9.5182713052858636E-2</v>
      </c>
      <c r="BQ38" s="182">
        <v>0.10555867490174053</v>
      </c>
      <c r="BR38" s="178">
        <v>5.0689327311623567E-2</v>
      </c>
      <c r="BS38" s="181">
        <v>7.5846312266701021E-2</v>
      </c>
    </row>
    <row r="39" spans="1:71" x14ac:dyDescent="0.3">
      <c r="A39" s="147" t="s">
        <v>192</v>
      </c>
      <c r="B39" s="165" t="s">
        <v>90</v>
      </c>
      <c r="C39" s="166"/>
      <c r="D39" s="167"/>
      <c r="E39" s="166"/>
      <c r="F39" s="168"/>
      <c r="G39" s="169"/>
      <c r="H39" s="169"/>
      <c r="I39" s="169"/>
      <c r="J39" s="170"/>
      <c r="K39" s="167"/>
      <c r="L39" s="166"/>
      <c r="M39" s="171"/>
      <c r="N39" s="169"/>
      <c r="O39" s="169"/>
      <c r="P39" s="169"/>
      <c r="Q39" s="169"/>
      <c r="R39" s="170"/>
      <c r="S39" s="172"/>
      <c r="T39" s="173"/>
      <c r="U39" s="170"/>
      <c r="V39" s="169"/>
      <c r="W39" s="169"/>
      <c r="X39" s="168"/>
      <c r="Y39" s="170"/>
      <c r="Z39" s="172"/>
      <c r="AA39" s="173"/>
      <c r="AB39" s="169"/>
      <c r="AC39" s="170"/>
      <c r="AD39" s="169"/>
      <c r="AE39" s="168"/>
      <c r="AF39" s="170"/>
      <c r="AG39" s="172"/>
      <c r="AH39" s="173"/>
      <c r="AI39" s="169"/>
      <c r="AJ39" s="172"/>
      <c r="AK39" s="168"/>
      <c r="AL39" s="168"/>
      <c r="AM39" s="170"/>
      <c r="AN39" s="172"/>
      <c r="AO39" s="171"/>
      <c r="AP39" s="168"/>
      <c r="AQ39" s="169"/>
      <c r="AR39" s="169"/>
      <c r="AS39" s="168"/>
      <c r="AT39" s="170"/>
      <c r="AU39" s="172"/>
      <c r="AV39" s="171"/>
      <c r="AW39" s="168"/>
      <c r="AX39" s="169"/>
      <c r="AY39" s="169"/>
      <c r="AZ39" s="169"/>
      <c r="BA39" s="167"/>
      <c r="BB39" s="172"/>
      <c r="BC39" s="171"/>
      <c r="BD39" s="169"/>
      <c r="BE39" s="169"/>
      <c r="BF39" s="169"/>
      <c r="BG39" s="169"/>
      <c r="BH39" s="169"/>
      <c r="BI39" s="172"/>
      <c r="BJ39" s="173"/>
      <c r="BK39" s="169"/>
      <c r="BL39" s="170"/>
      <c r="BM39" s="170"/>
      <c r="BN39" s="169"/>
      <c r="BO39" s="169"/>
      <c r="BP39" s="172"/>
      <c r="BQ39" s="173"/>
      <c r="BR39" s="169"/>
      <c r="BS39" s="172"/>
    </row>
    <row r="40" spans="1:71" ht="20.25" thickBot="1" x14ac:dyDescent="0.35">
      <c r="A40" s="148" t="s">
        <v>189</v>
      </c>
      <c r="B40" s="175" t="s">
        <v>91</v>
      </c>
      <c r="C40" s="176"/>
      <c r="D40" s="120">
        <v>4.3571812802581933E-2</v>
      </c>
      <c r="E40" s="176">
        <v>7.4398625429553222E-2</v>
      </c>
      <c r="F40" s="177"/>
      <c r="G40" s="178"/>
      <c r="H40" s="178"/>
      <c r="I40" s="178"/>
      <c r="J40" s="179"/>
      <c r="K40" s="120"/>
      <c r="L40" s="176">
        <v>-0.19478650247881013</v>
      </c>
      <c r="M40" s="180">
        <v>2.7547004809794551E-2</v>
      </c>
      <c r="N40" s="178">
        <v>0.12700369913686815</v>
      </c>
      <c r="O40" s="178">
        <v>7.8813559322033822E-2</v>
      </c>
      <c r="P40" s="178">
        <v>0.13707571801566587</v>
      </c>
      <c r="Q40" s="178">
        <v>-7.1428571428571397E-2</v>
      </c>
      <c r="R40" s="179">
        <v>1.8317757009345792E-2</v>
      </c>
      <c r="S40" s="181">
        <v>4.6673286991062657E-2</v>
      </c>
      <c r="T40" s="182">
        <v>-0.1263829787234042</v>
      </c>
      <c r="U40" s="179">
        <v>-7.6221735959153936E-2</v>
      </c>
      <c r="V40" s="178">
        <v>-9.9371563236449356E-2</v>
      </c>
      <c r="W40" s="178">
        <v>-0.10218140068886339</v>
      </c>
      <c r="X40" s="177">
        <v>6.4000000000000001E-2</v>
      </c>
      <c r="Y40" s="179">
        <v>-1.5969162995594699E-2</v>
      </c>
      <c r="Z40" s="181">
        <v>-5.6261859582542706E-2</v>
      </c>
      <c r="AA40" s="182">
        <v>5.8938139308329252E-2</v>
      </c>
      <c r="AB40" s="178">
        <v>4.0663245163837347E-2</v>
      </c>
      <c r="AC40" s="179">
        <v>4.884430876580903E-2</v>
      </c>
      <c r="AD40" s="178">
        <v>2.3444160272804826E-2</v>
      </c>
      <c r="AE40" s="177">
        <v>5.0026202321724611E-2</v>
      </c>
      <c r="AF40" s="179">
        <v>3.8393769819063506E-2</v>
      </c>
      <c r="AG40" s="181">
        <v>4.3211923192922441E-2</v>
      </c>
      <c r="AH40" s="182">
        <v>-7.1297148114075393E-2</v>
      </c>
      <c r="AI40" s="178">
        <v>-2.8031107738999417E-3</v>
      </c>
      <c r="AJ40" s="181">
        <v>-3.3760706860706868E-2</v>
      </c>
      <c r="AK40" s="177">
        <v>-1.1245314452311583E-2</v>
      </c>
      <c r="AL40" s="177">
        <v>-0.18081835752973385</v>
      </c>
      <c r="AM40" s="179">
        <v>-0.10768069218580267</v>
      </c>
      <c r="AN40" s="181">
        <v>-7.3416358696862027E-2</v>
      </c>
      <c r="AO40" s="180">
        <v>0.38880633977216439</v>
      </c>
      <c r="AP40" s="177">
        <v>3.7229928658139233E-2</v>
      </c>
      <c r="AQ40" s="178">
        <v>0.19010196851672845</v>
      </c>
      <c r="AR40" s="178">
        <v>0.25585930918281385</v>
      </c>
      <c r="AS40" s="177">
        <v>0.25010170090179296</v>
      </c>
      <c r="AT40" s="179">
        <v>0.2527444498508169</v>
      </c>
      <c r="AU40" s="181">
        <v>0.22246489859594387</v>
      </c>
      <c r="AV40" s="180">
        <v>0.2246790299572039</v>
      </c>
      <c r="AW40" s="177">
        <v>0.33287425443998364</v>
      </c>
      <c r="AX40" s="178">
        <v>0.27789488261984752</v>
      </c>
      <c r="AY40" s="178">
        <v>0.23968189547898477</v>
      </c>
      <c r="AZ40" s="178">
        <v>0.31887600246761272</v>
      </c>
      <c r="BA40" s="120">
        <v>0.2810483396002712</v>
      </c>
      <c r="BB40" s="181">
        <v>0.27956440360728263</v>
      </c>
      <c r="BC40" s="180">
        <v>0.14705882352941169</v>
      </c>
      <c r="BD40" s="178">
        <v>0.31286139117078005</v>
      </c>
      <c r="BE40" s="178">
        <v>0.23227909098265975</v>
      </c>
      <c r="BF40" s="178">
        <v>0.16071428571428581</v>
      </c>
      <c r="BG40" s="178">
        <v>0.10178315335904697</v>
      </c>
      <c r="BH40" s="178">
        <v>0.12910566201142126</v>
      </c>
      <c r="BI40" s="181">
        <v>0.17759308510638294</v>
      </c>
      <c r="BJ40" s="182">
        <v>3.6811373445036821E-2</v>
      </c>
      <c r="BK40" s="178">
        <v>9.9350241039614318E-2</v>
      </c>
      <c r="BL40" s="179">
        <v>7.1067738231917366E-2</v>
      </c>
      <c r="BM40" s="179">
        <v>-1.2354312354312391E-2</v>
      </c>
      <c r="BN40" s="178">
        <v>0.37380598599023562</v>
      </c>
      <c r="BO40" s="178">
        <v>0.18975669370070003</v>
      </c>
      <c r="BP40" s="181">
        <v>0.13138727344588119</v>
      </c>
      <c r="BQ40" s="182">
        <v>-0.14740450538687566</v>
      </c>
      <c r="BR40" s="178">
        <v>-9.5328884652049473E-3</v>
      </c>
      <c r="BS40" s="181">
        <v>-6.9889591596098199E-2</v>
      </c>
    </row>
    <row r="41" spans="1:71" x14ac:dyDescent="0.3">
      <c r="A41" s="149" t="s">
        <v>190</v>
      </c>
      <c r="B41" s="201" t="s">
        <v>90</v>
      </c>
      <c r="C41" s="185"/>
      <c r="D41" s="131"/>
      <c r="E41" s="185"/>
      <c r="F41" s="186"/>
      <c r="G41" s="187"/>
      <c r="H41" s="187"/>
      <c r="I41" s="187"/>
      <c r="J41" s="188"/>
      <c r="K41" s="131"/>
      <c r="L41" s="185"/>
      <c r="M41" s="189"/>
      <c r="N41" s="187"/>
      <c r="O41" s="187"/>
      <c r="P41" s="187"/>
      <c r="Q41" s="187"/>
      <c r="R41" s="188"/>
      <c r="S41" s="190"/>
      <c r="T41" s="191"/>
      <c r="U41" s="188"/>
      <c r="V41" s="187"/>
      <c r="W41" s="187"/>
      <c r="X41" s="186"/>
      <c r="Y41" s="188"/>
      <c r="Z41" s="190"/>
      <c r="AA41" s="191"/>
      <c r="AB41" s="187"/>
      <c r="AC41" s="170"/>
      <c r="AD41" s="169"/>
      <c r="AE41" s="186"/>
      <c r="AF41" s="188"/>
      <c r="AG41" s="190"/>
      <c r="AH41" s="191"/>
      <c r="AI41" s="187"/>
      <c r="AJ41" s="172"/>
      <c r="AK41" s="168"/>
      <c r="AL41" s="186"/>
      <c r="AM41" s="188"/>
      <c r="AN41" s="190"/>
      <c r="AO41" s="189"/>
      <c r="AP41" s="186"/>
      <c r="AQ41" s="169"/>
      <c r="AR41" s="169"/>
      <c r="AS41" s="186"/>
      <c r="AT41" s="188"/>
      <c r="AU41" s="190"/>
      <c r="AV41" s="189"/>
      <c r="AW41" s="186"/>
      <c r="AX41" s="169"/>
      <c r="AY41" s="169"/>
      <c r="AZ41" s="187"/>
      <c r="BA41" s="131"/>
      <c r="BB41" s="190"/>
      <c r="BC41" s="189"/>
      <c r="BD41" s="187"/>
      <c r="BE41" s="169"/>
      <c r="BF41" s="169"/>
      <c r="BG41" s="187"/>
      <c r="BH41" s="169"/>
      <c r="BI41" s="172"/>
      <c r="BJ41" s="191"/>
      <c r="BK41" s="187"/>
      <c r="BL41" s="170"/>
      <c r="BM41" s="170"/>
      <c r="BN41" s="187"/>
      <c r="BO41" s="169"/>
      <c r="BP41" s="172"/>
      <c r="BQ41" s="191"/>
      <c r="BR41" s="187"/>
      <c r="BS41" s="172"/>
    </row>
    <row r="42" spans="1:71" ht="20.25" thickBot="1" x14ac:dyDescent="0.35">
      <c r="A42" s="148" t="s">
        <v>191</v>
      </c>
      <c r="B42" s="175" t="s">
        <v>91</v>
      </c>
      <c r="C42" s="176" t="e">
        <v>#REF!</v>
      </c>
      <c r="D42" s="125">
        <v>2.2583118874938357E-2</v>
      </c>
      <c r="E42" s="121">
        <v>8.7492294297462303E-2</v>
      </c>
      <c r="F42" s="122">
        <v>0</v>
      </c>
      <c r="G42" s="123">
        <v>0</v>
      </c>
      <c r="H42" s="123"/>
      <c r="I42" s="123">
        <v>0</v>
      </c>
      <c r="J42" s="124">
        <v>0</v>
      </c>
      <c r="K42" s="125"/>
      <c r="L42" s="121">
        <v>7.1003634918587188E-4</v>
      </c>
      <c r="M42" s="128">
        <v>8.7202214477288598E-2</v>
      </c>
      <c r="N42" s="123">
        <v>0.13206637423118073</v>
      </c>
      <c r="O42" s="123">
        <v>0.11185349841040093</v>
      </c>
      <c r="P42" s="123">
        <v>0.11897054856666411</v>
      </c>
      <c r="Q42" s="123">
        <v>6.6293034427542086E-2</v>
      </c>
      <c r="R42" s="124">
        <v>8.9179269455527566E-2</v>
      </c>
      <c r="S42" s="127">
        <v>9.9425074238128408E-2</v>
      </c>
      <c r="T42" s="126">
        <v>0.12996847090484542</v>
      </c>
      <c r="U42" s="124">
        <v>9.7233620394128195E-3</v>
      </c>
      <c r="V42" s="123">
        <v>6.269687213046149E-2</v>
      </c>
      <c r="W42" s="123">
        <v>4.4961626543649658E-2</v>
      </c>
      <c r="X42" s="122">
        <v>-2E-3</v>
      </c>
      <c r="Y42" s="124">
        <v>1.9049808279208102E-2</v>
      </c>
      <c r="Z42" s="127">
        <v>3.8995564762435819E-2</v>
      </c>
      <c r="AA42" s="126">
        <v>-5.6949389994746413E-2</v>
      </c>
      <c r="AB42" s="123">
        <v>8.7480323871644838E-2</v>
      </c>
      <c r="AC42" s="179">
        <v>1.9824559484616033E-2</v>
      </c>
      <c r="AD42" s="178">
        <v>-2.8744977297203711E-2</v>
      </c>
      <c r="AE42" s="122">
        <v>-5.8890916492619461E-2</v>
      </c>
      <c r="AF42" s="124">
        <v>-4.5087747589497074E-2</v>
      </c>
      <c r="AG42" s="127">
        <v>-1.4747562069767683E-2</v>
      </c>
      <c r="AH42" s="126">
        <v>-7.440236701041103E-3</v>
      </c>
      <c r="AI42" s="123">
        <v>-6.7283816767894744E-2</v>
      </c>
      <c r="AJ42" s="181">
        <v>-4.1361407986958421E-2</v>
      </c>
      <c r="AK42" s="177">
        <v>5.0354663528497268E-2</v>
      </c>
      <c r="AL42" s="122">
        <v>0.10442269034942342</v>
      </c>
      <c r="AM42" s="124">
        <v>7.9252666110460668E-2</v>
      </c>
      <c r="AN42" s="127">
        <v>2.0899137498112008E-2</v>
      </c>
      <c r="AO42" s="128">
        <v>0.17613749750548791</v>
      </c>
      <c r="AP42" s="122">
        <v>9.3109211539843972E-2</v>
      </c>
      <c r="AQ42" s="178">
        <v>0.13034893342058185</v>
      </c>
      <c r="AR42" s="178">
        <v>6.6849106252633961E-2</v>
      </c>
      <c r="AS42" s="122">
        <v>4.14655636647554E-2</v>
      </c>
      <c r="AT42" s="124">
        <v>5.2968315066046046E-2</v>
      </c>
      <c r="AU42" s="127">
        <v>8.8122206155542893E-2</v>
      </c>
      <c r="AV42" s="128">
        <v>4.6045515281342153E-2</v>
      </c>
      <c r="AW42" s="122">
        <v>0.14367500668091915</v>
      </c>
      <c r="AX42" s="178">
        <v>9.8112075870885773E-2</v>
      </c>
      <c r="AY42" s="178">
        <v>0.13284881073323929</v>
      </c>
      <c r="AZ42" s="123">
        <v>0.16720443768599358</v>
      </c>
      <c r="BA42" s="125">
        <v>0.151431334430433</v>
      </c>
      <c r="BB42" s="127">
        <v>0.12626846499678868</v>
      </c>
      <c r="BC42" s="128">
        <v>0.1070559610705597</v>
      </c>
      <c r="BD42" s="123">
        <v>5.7285252289758448E-2</v>
      </c>
      <c r="BE42" s="178">
        <v>7.9411069167313331E-2</v>
      </c>
      <c r="BF42" s="178">
        <v>7.2555473341328058E-2</v>
      </c>
      <c r="BG42" s="123">
        <v>2.4537903783863779E-2</v>
      </c>
      <c r="BH42" s="178">
        <v>4.6223817680586032E-2</v>
      </c>
      <c r="BI42" s="181">
        <v>6.1494276708692786E-2</v>
      </c>
      <c r="BJ42" s="126">
        <v>7.0869963369963429E-2</v>
      </c>
      <c r="BK42" s="123">
        <v>3.0656721457402947E-2</v>
      </c>
      <c r="BL42" s="179">
        <v>4.8990873184866057E-2</v>
      </c>
      <c r="BM42" s="179">
        <v>5.5023392276583927E-2</v>
      </c>
      <c r="BN42" s="123">
        <v>5.7967744802455812E-2</v>
      </c>
      <c r="BO42" s="178">
        <v>5.6604535558647529E-2</v>
      </c>
      <c r="BP42" s="181">
        <v>5.3042127780111192E-2</v>
      </c>
      <c r="BQ42" s="126">
        <v>1.2245700749963673E-2</v>
      </c>
      <c r="BR42" s="123">
        <v>2.7272930332293388E-2</v>
      </c>
      <c r="BS42" s="181">
        <v>2.0274788257020893E-2</v>
      </c>
    </row>
    <row r="46" spans="1:71" ht="20.25" thickBot="1" x14ac:dyDescent="0.35">
      <c r="A46" s="238" t="s">
        <v>193</v>
      </c>
    </row>
    <row r="47" spans="1:71" s="353" customFormat="1" ht="20.25" customHeight="1" thickBot="1" x14ac:dyDescent="0.35">
      <c r="A47" s="312"/>
      <c r="B47" s="202"/>
      <c r="C47" s="5" t="s">
        <v>141</v>
      </c>
      <c r="D47" s="2" t="s">
        <v>60</v>
      </c>
      <c r="E47" s="2" t="s">
        <v>61</v>
      </c>
      <c r="F47" s="3"/>
      <c r="G47" s="4"/>
      <c r="H47" s="4"/>
      <c r="I47" s="4"/>
      <c r="J47" s="5"/>
      <c r="K47" s="102"/>
      <c r="L47" s="28" t="s">
        <v>62</v>
      </c>
      <c r="M47" s="562" t="s">
        <v>63</v>
      </c>
      <c r="N47" s="563"/>
      <c r="O47" s="563"/>
      <c r="P47" s="563"/>
      <c r="Q47" s="563"/>
      <c r="R47" s="563"/>
      <c r="S47" s="564"/>
      <c r="T47" s="562" t="s">
        <v>64</v>
      </c>
      <c r="U47" s="563"/>
      <c r="V47" s="563"/>
      <c r="W47" s="563"/>
      <c r="X47" s="563"/>
      <c r="Y47" s="563"/>
      <c r="Z47" s="564"/>
      <c r="AA47" s="568" t="s">
        <v>65</v>
      </c>
      <c r="AB47" s="569"/>
      <c r="AC47" s="569"/>
      <c r="AD47" s="569"/>
      <c r="AE47" s="569"/>
      <c r="AF47" s="569"/>
      <c r="AG47" s="570"/>
      <c r="AH47" s="568" t="s">
        <v>66</v>
      </c>
      <c r="AI47" s="569"/>
      <c r="AJ47" s="569"/>
      <c r="AK47" s="569"/>
      <c r="AL47" s="569"/>
      <c r="AM47" s="569"/>
      <c r="AN47" s="570"/>
      <c r="AO47" s="559" t="s">
        <v>67</v>
      </c>
      <c r="AP47" s="560"/>
      <c r="AQ47" s="560"/>
      <c r="AR47" s="560"/>
      <c r="AS47" s="560"/>
      <c r="AT47" s="560"/>
      <c r="AU47" s="561"/>
      <c r="AV47" s="298" t="s">
        <v>68</v>
      </c>
      <c r="AW47" s="299"/>
      <c r="AX47" s="299"/>
      <c r="AY47" s="299"/>
      <c r="AZ47" s="299"/>
      <c r="BA47" s="299"/>
      <c r="BB47" s="304"/>
      <c r="BC47" s="298" t="s">
        <v>69</v>
      </c>
      <c r="BD47" s="305"/>
      <c r="BE47" s="305"/>
      <c r="BF47" s="305"/>
      <c r="BG47" s="305"/>
      <c r="BH47" s="305"/>
      <c r="BI47" s="486"/>
      <c r="BJ47" s="603" t="s">
        <v>70</v>
      </c>
      <c r="BK47" s="604"/>
      <c r="BL47" s="604"/>
      <c r="BM47" s="604"/>
      <c r="BN47" s="604"/>
      <c r="BO47" s="604"/>
      <c r="BP47" s="605"/>
      <c r="BQ47" s="571" t="s">
        <v>809</v>
      </c>
      <c r="BR47" s="572"/>
      <c r="BS47" s="573"/>
    </row>
    <row r="48" spans="1:71" s="355" customFormat="1" ht="20.25" customHeight="1" thickBot="1" x14ac:dyDescent="0.35">
      <c r="A48" s="313"/>
      <c r="B48" s="203"/>
      <c r="C48" s="8" t="s">
        <v>78</v>
      </c>
      <c r="D48" s="30" t="s">
        <v>71</v>
      </c>
      <c r="E48" s="30" t="s">
        <v>71</v>
      </c>
      <c r="F48" s="6" t="s">
        <v>72</v>
      </c>
      <c r="G48" s="7" t="s">
        <v>73</v>
      </c>
      <c r="H48" s="7" t="s">
        <v>74</v>
      </c>
      <c r="I48" s="7" t="s">
        <v>75</v>
      </c>
      <c r="J48" s="8" t="s">
        <v>76</v>
      </c>
      <c r="K48" s="9" t="s">
        <v>77</v>
      </c>
      <c r="L48" s="30" t="s">
        <v>71</v>
      </c>
      <c r="M48" s="6" t="s">
        <v>72</v>
      </c>
      <c r="N48" s="7" t="s">
        <v>73</v>
      </c>
      <c r="O48" s="7" t="s">
        <v>74</v>
      </c>
      <c r="P48" s="7" t="s">
        <v>75</v>
      </c>
      <c r="Q48" s="8" t="s">
        <v>76</v>
      </c>
      <c r="R48" s="9" t="s">
        <v>77</v>
      </c>
      <c r="S48" s="10" t="s">
        <v>78</v>
      </c>
      <c r="T48" s="109" t="s">
        <v>82</v>
      </c>
      <c r="U48" s="8" t="s">
        <v>142</v>
      </c>
      <c r="V48" s="7" t="s">
        <v>74</v>
      </c>
      <c r="W48" s="7" t="s">
        <v>80</v>
      </c>
      <c r="X48" s="9" t="s">
        <v>76</v>
      </c>
      <c r="Y48" s="9" t="s">
        <v>77</v>
      </c>
      <c r="Z48" s="10" t="s">
        <v>78</v>
      </c>
      <c r="AA48" s="12" t="s">
        <v>82</v>
      </c>
      <c r="AB48" s="11" t="s">
        <v>142</v>
      </c>
      <c r="AC48" s="13" t="s">
        <v>74</v>
      </c>
      <c r="AD48" s="11" t="s">
        <v>80</v>
      </c>
      <c r="AE48" s="16" t="s">
        <v>76</v>
      </c>
      <c r="AF48" s="13" t="s">
        <v>77</v>
      </c>
      <c r="AG48" s="15" t="s">
        <v>78</v>
      </c>
      <c r="AH48" s="24" t="s">
        <v>82</v>
      </c>
      <c r="AI48" s="11" t="s">
        <v>142</v>
      </c>
      <c r="AJ48" s="13" t="s">
        <v>74</v>
      </c>
      <c r="AK48" s="11" t="s">
        <v>80</v>
      </c>
      <c r="AL48" s="14" t="s">
        <v>76</v>
      </c>
      <c r="AM48" s="14" t="s">
        <v>77</v>
      </c>
      <c r="AN48" s="15" t="s">
        <v>78</v>
      </c>
      <c r="AO48" s="12" t="s">
        <v>82</v>
      </c>
      <c r="AP48" s="16" t="s">
        <v>142</v>
      </c>
      <c r="AQ48" s="11" t="s">
        <v>74</v>
      </c>
      <c r="AR48" s="11" t="s">
        <v>80</v>
      </c>
      <c r="AS48" s="14" t="s">
        <v>76</v>
      </c>
      <c r="AT48" s="14" t="s">
        <v>77</v>
      </c>
      <c r="AU48" s="15" t="s">
        <v>78</v>
      </c>
      <c r="AV48" s="12" t="s">
        <v>87</v>
      </c>
      <c r="AW48" s="16" t="s">
        <v>88</v>
      </c>
      <c r="AX48" s="11" t="s">
        <v>89</v>
      </c>
      <c r="AY48" s="11" t="s">
        <v>86</v>
      </c>
      <c r="AZ48" s="14" t="s">
        <v>76</v>
      </c>
      <c r="BA48" s="14" t="s">
        <v>77</v>
      </c>
      <c r="BB48" s="15" t="s">
        <v>78</v>
      </c>
      <c r="BC48" s="12" t="s">
        <v>87</v>
      </c>
      <c r="BD48" s="11" t="s">
        <v>88</v>
      </c>
      <c r="BE48" s="7" t="s">
        <v>89</v>
      </c>
      <c r="BF48" s="7" t="s">
        <v>86</v>
      </c>
      <c r="BG48" s="11" t="s">
        <v>84</v>
      </c>
      <c r="BH48" s="7" t="s">
        <v>85</v>
      </c>
      <c r="BI48" s="10" t="s">
        <v>71</v>
      </c>
      <c r="BJ48" s="109" t="s">
        <v>87</v>
      </c>
      <c r="BK48" s="7" t="s">
        <v>88</v>
      </c>
      <c r="BL48" s="8" t="s">
        <v>89</v>
      </c>
      <c r="BM48" s="13" t="s">
        <v>86</v>
      </c>
      <c r="BN48" s="11" t="s">
        <v>84</v>
      </c>
      <c r="BO48" s="7" t="s">
        <v>85</v>
      </c>
      <c r="BP48" s="10" t="s">
        <v>71</v>
      </c>
      <c r="BQ48" s="109" t="s">
        <v>87</v>
      </c>
      <c r="BR48" s="511" t="s">
        <v>88</v>
      </c>
      <c r="BS48" s="557" t="s">
        <v>89</v>
      </c>
    </row>
    <row r="49" spans="1:71" ht="18" customHeight="1" x14ac:dyDescent="0.3">
      <c r="A49" s="147" t="s">
        <v>176</v>
      </c>
      <c r="B49" s="204" t="s">
        <v>90</v>
      </c>
      <c r="C49" s="33"/>
      <c r="D49" s="34"/>
      <c r="E49" s="34"/>
      <c r="F49" s="32"/>
      <c r="G49" s="87"/>
      <c r="H49" s="87"/>
      <c r="I49" s="87"/>
      <c r="J49" s="33"/>
      <c r="K49" s="110"/>
      <c r="L49" s="34"/>
      <c r="M49" s="40"/>
      <c r="N49" s="87"/>
      <c r="O49" s="87"/>
      <c r="P49" s="87"/>
      <c r="Q49" s="87"/>
      <c r="R49" s="33"/>
      <c r="S49" s="86"/>
      <c r="T49" s="43"/>
      <c r="U49" s="33"/>
      <c r="V49" s="87"/>
      <c r="W49" s="87"/>
      <c r="X49" s="32"/>
      <c r="Y49" s="33"/>
      <c r="Z49" s="86"/>
      <c r="AA49" s="43"/>
      <c r="AB49" s="87"/>
      <c r="AC49" s="87"/>
      <c r="AD49" s="87"/>
      <c r="AE49" s="32"/>
      <c r="AF49" s="33"/>
      <c r="AG49" s="86"/>
      <c r="AH49" s="43"/>
      <c r="AI49" s="87"/>
      <c r="AJ49" s="86"/>
      <c r="AK49" s="32"/>
      <c r="AL49" s="32"/>
      <c r="AM49" s="33"/>
      <c r="AN49" s="86"/>
      <c r="AO49" s="40"/>
      <c r="AP49" s="32"/>
      <c r="AQ49" s="87"/>
      <c r="AR49" s="87"/>
      <c r="AS49" s="32"/>
      <c r="AT49" s="33"/>
      <c r="AU49" s="86"/>
      <c r="AV49" s="40"/>
      <c r="AW49" s="32"/>
      <c r="AX49" s="87"/>
      <c r="AY49" s="87"/>
      <c r="AZ49" s="32"/>
      <c r="BA49" s="33"/>
      <c r="BB49" s="86"/>
      <c r="BC49" s="40"/>
      <c r="BD49" s="87"/>
      <c r="BE49" s="87"/>
      <c r="BF49" s="87"/>
      <c r="BG49" s="87"/>
      <c r="BH49" s="87"/>
      <c r="BI49" s="86"/>
      <c r="BJ49" s="43"/>
      <c r="BK49" s="87"/>
      <c r="BL49" s="33"/>
      <c r="BM49" s="33"/>
      <c r="BN49" s="87"/>
      <c r="BO49" s="87"/>
      <c r="BP49" s="86"/>
      <c r="BQ49" s="43"/>
      <c r="BR49" s="87"/>
      <c r="BS49" s="86"/>
    </row>
    <row r="50" spans="1:71" ht="18" customHeight="1" thickBot="1" x14ac:dyDescent="0.35">
      <c r="A50" s="148" t="s">
        <v>177</v>
      </c>
      <c r="B50" s="205" t="s">
        <v>91</v>
      </c>
      <c r="C50" s="90">
        <v>86292</v>
      </c>
      <c r="D50" s="91">
        <v>83817</v>
      </c>
      <c r="E50" s="91">
        <v>87037</v>
      </c>
      <c r="F50" s="89">
        <v>15110</v>
      </c>
      <c r="G50" s="92">
        <v>23769</v>
      </c>
      <c r="H50" s="92">
        <v>38879</v>
      </c>
      <c r="I50" s="92">
        <v>19176</v>
      </c>
      <c r="J50" s="90">
        <v>33321</v>
      </c>
      <c r="K50" s="95">
        <v>52497</v>
      </c>
      <c r="L50" s="91">
        <v>91376</v>
      </c>
      <c r="M50" s="93">
        <v>16790</v>
      </c>
      <c r="N50" s="92">
        <v>23928</v>
      </c>
      <c r="O50" s="92">
        <v>40718</v>
      </c>
      <c r="P50" s="92">
        <v>22055</v>
      </c>
      <c r="Q50" s="92">
        <v>35846</v>
      </c>
      <c r="R50" s="90">
        <v>57901</v>
      </c>
      <c r="S50" s="94">
        <v>98619</v>
      </c>
      <c r="T50" s="96">
        <v>19251</v>
      </c>
      <c r="U50" s="90">
        <v>23756</v>
      </c>
      <c r="V50" s="92">
        <v>43007</v>
      </c>
      <c r="W50" s="92">
        <v>21156</v>
      </c>
      <c r="X50" s="89">
        <v>35576.385999999999</v>
      </c>
      <c r="Y50" s="90">
        <v>56732.385999999999</v>
      </c>
      <c r="Z50" s="94">
        <v>99739.385999999999</v>
      </c>
      <c r="AA50" s="96">
        <v>16895</v>
      </c>
      <c r="AB50" s="92">
        <v>28777</v>
      </c>
      <c r="AC50" s="92">
        <v>45672</v>
      </c>
      <c r="AD50" s="92">
        <v>21158</v>
      </c>
      <c r="AE50" s="89">
        <v>33971.035000000003</v>
      </c>
      <c r="AF50" s="90">
        <v>55129.035000000003</v>
      </c>
      <c r="AG50" s="94">
        <v>100801.035</v>
      </c>
      <c r="AH50" s="96">
        <v>17071</v>
      </c>
      <c r="AI50" s="92">
        <v>25018.042999999998</v>
      </c>
      <c r="AJ50" s="94">
        <v>42089.042999999998</v>
      </c>
      <c r="AK50" s="89">
        <v>23513</v>
      </c>
      <c r="AL50" s="89">
        <v>38570.956999999995</v>
      </c>
      <c r="AM50" s="90">
        <v>62083.957000000002</v>
      </c>
      <c r="AN50" s="94">
        <v>104173</v>
      </c>
      <c r="AO50" s="93">
        <v>21564</v>
      </c>
      <c r="AP50" s="89">
        <v>27923</v>
      </c>
      <c r="AQ50" s="92">
        <v>49487.680999999997</v>
      </c>
      <c r="AR50" s="92">
        <v>24543</v>
      </c>
      <c r="AS50" s="89">
        <v>39601</v>
      </c>
      <c r="AT50" s="90">
        <v>64143.319000000003</v>
      </c>
      <c r="AU50" s="94">
        <v>113631</v>
      </c>
      <c r="AV50" s="93">
        <v>20947</v>
      </c>
      <c r="AW50" s="89">
        <v>29135</v>
      </c>
      <c r="AX50" s="92">
        <v>50082.319000000003</v>
      </c>
      <c r="AY50" s="92">
        <v>28268</v>
      </c>
      <c r="AZ50" s="92">
        <v>42787</v>
      </c>
      <c r="BA50" s="95">
        <v>71056</v>
      </c>
      <c r="BB50" s="94">
        <v>121138</v>
      </c>
      <c r="BC50" s="93">
        <v>22093</v>
      </c>
      <c r="BD50" s="92">
        <v>32125</v>
      </c>
      <c r="BE50" s="92">
        <v>54218</v>
      </c>
      <c r="BF50" s="92">
        <v>27483</v>
      </c>
      <c r="BG50" s="92">
        <v>45479</v>
      </c>
      <c r="BH50" s="92">
        <v>72961</v>
      </c>
      <c r="BI50" s="94">
        <v>127179</v>
      </c>
      <c r="BJ50" s="96">
        <v>23167</v>
      </c>
      <c r="BK50" s="92">
        <v>32729</v>
      </c>
      <c r="BL50" s="90">
        <v>55896</v>
      </c>
      <c r="BM50" s="90">
        <v>30703</v>
      </c>
      <c r="BN50" s="92">
        <v>44430</v>
      </c>
      <c r="BO50" s="92">
        <v>75133</v>
      </c>
      <c r="BP50" s="94">
        <v>131029</v>
      </c>
      <c r="BQ50" s="96">
        <v>24085</v>
      </c>
      <c r="BR50" s="92">
        <v>36370</v>
      </c>
      <c r="BS50" s="94">
        <v>60455</v>
      </c>
    </row>
    <row r="51" spans="1:71" ht="18" customHeight="1" x14ac:dyDescent="0.3">
      <c r="A51" s="149" t="s">
        <v>178</v>
      </c>
      <c r="B51" s="206" t="s">
        <v>90</v>
      </c>
      <c r="C51" s="54"/>
      <c r="D51" s="55"/>
      <c r="E51" s="55"/>
      <c r="F51" s="53"/>
      <c r="G51" s="56"/>
      <c r="H51" s="56"/>
      <c r="I51" s="56"/>
      <c r="J51" s="54"/>
      <c r="K51" s="59"/>
      <c r="L51" s="55"/>
      <c r="M51" s="57"/>
      <c r="N51" s="56"/>
      <c r="O51" s="56"/>
      <c r="P51" s="56"/>
      <c r="Q51" s="56"/>
      <c r="R51" s="54"/>
      <c r="S51" s="58"/>
      <c r="T51" s="60"/>
      <c r="U51" s="54"/>
      <c r="V51" s="56"/>
      <c r="W51" s="56"/>
      <c r="X51" s="53"/>
      <c r="Y51" s="54"/>
      <c r="Z51" s="58"/>
      <c r="AA51" s="60"/>
      <c r="AB51" s="56"/>
      <c r="AC51" s="56"/>
      <c r="AD51" s="56"/>
      <c r="AE51" s="53"/>
      <c r="AF51" s="54"/>
      <c r="AG51" s="58"/>
      <c r="AH51" s="60"/>
      <c r="AI51" s="87"/>
      <c r="AJ51" s="58"/>
      <c r="AK51" s="53"/>
      <c r="AL51" s="53"/>
      <c r="AM51" s="54"/>
      <c r="AN51" s="58"/>
      <c r="AO51" s="57"/>
      <c r="AP51" s="32"/>
      <c r="AQ51" s="56"/>
      <c r="AR51" s="56"/>
      <c r="AS51" s="53"/>
      <c r="AT51" s="54"/>
      <c r="AU51" s="58"/>
      <c r="AV51" s="57"/>
      <c r="AW51" s="32"/>
      <c r="AX51" s="56"/>
      <c r="AY51" s="56"/>
      <c r="AZ51" s="56"/>
      <c r="BA51" s="59"/>
      <c r="BB51" s="58"/>
      <c r="BC51" s="57"/>
      <c r="BD51" s="87"/>
      <c r="BE51" s="56"/>
      <c r="BF51" s="56"/>
      <c r="BG51" s="87"/>
      <c r="BH51" s="56"/>
      <c r="BI51" s="58"/>
      <c r="BJ51" s="60"/>
      <c r="BK51" s="87"/>
      <c r="BL51" s="54"/>
      <c r="BM51" s="54"/>
      <c r="BN51" s="87"/>
      <c r="BO51" s="56"/>
      <c r="BP51" s="58"/>
      <c r="BQ51" s="60"/>
      <c r="BR51" s="87"/>
      <c r="BS51" s="58"/>
    </row>
    <row r="52" spans="1:71" ht="18" customHeight="1" thickBot="1" x14ac:dyDescent="0.35">
      <c r="A52" s="150" t="s">
        <v>179</v>
      </c>
      <c r="B52" s="206" t="s">
        <v>91</v>
      </c>
      <c r="C52" s="54">
        <v>21374</v>
      </c>
      <c r="D52" s="55">
        <v>24552</v>
      </c>
      <c r="E52" s="55">
        <v>25517</v>
      </c>
      <c r="F52" s="53">
        <v>5794</v>
      </c>
      <c r="G52" s="56">
        <v>5906</v>
      </c>
      <c r="H52" s="56">
        <v>11700</v>
      </c>
      <c r="I52" s="56">
        <v>6123</v>
      </c>
      <c r="J52" s="54">
        <v>5794</v>
      </c>
      <c r="K52" s="59">
        <v>11917</v>
      </c>
      <c r="L52" s="55">
        <v>23617</v>
      </c>
      <c r="M52" s="57">
        <v>5537</v>
      </c>
      <c r="N52" s="56">
        <v>7333</v>
      </c>
      <c r="O52" s="56">
        <v>12870</v>
      </c>
      <c r="P52" s="56">
        <v>6958</v>
      </c>
      <c r="Q52" s="56">
        <v>7261</v>
      </c>
      <c r="R52" s="90">
        <v>14221</v>
      </c>
      <c r="S52" s="58">
        <v>27091</v>
      </c>
      <c r="T52" s="60">
        <v>6409</v>
      </c>
      <c r="U52" s="54">
        <v>7809</v>
      </c>
      <c r="V52" s="56">
        <v>14218</v>
      </c>
      <c r="W52" s="56">
        <v>7462</v>
      </c>
      <c r="X52" s="53">
        <v>7560.8709999999992</v>
      </c>
      <c r="Y52" s="90">
        <v>15022.870999999999</v>
      </c>
      <c r="Z52" s="58">
        <v>29240.870999999999</v>
      </c>
      <c r="AA52" s="60">
        <v>6824</v>
      </c>
      <c r="AB52" s="56">
        <v>7117</v>
      </c>
      <c r="AC52" s="56">
        <v>13941</v>
      </c>
      <c r="AD52" s="56">
        <v>8244</v>
      </c>
      <c r="AE52" s="53">
        <v>7514.768</v>
      </c>
      <c r="AF52" s="90">
        <v>15758.768</v>
      </c>
      <c r="AG52" s="58">
        <v>29699.768</v>
      </c>
      <c r="AH52" s="60">
        <v>5858</v>
      </c>
      <c r="AI52" s="92">
        <v>7603.3529999999992</v>
      </c>
      <c r="AJ52" s="58">
        <v>13461.352999999999</v>
      </c>
      <c r="AK52" s="53">
        <v>7217</v>
      </c>
      <c r="AL52" s="53">
        <v>8034.6470000000008</v>
      </c>
      <c r="AM52" s="90">
        <v>15251.647000000001</v>
      </c>
      <c r="AN52" s="58">
        <v>28713</v>
      </c>
      <c r="AO52" s="57">
        <v>8282</v>
      </c>
      <c r="AP52" s="89">
        <v>8750</v>
      </c>
      <c r="AQ52" s="56">
        <v>17031.927</v>
      </c>
      <c r="AR52" s="56">
        <v>7764</v>
      </c>
      <c r="AS52" s="53">
        <v>8900</v>
      </c>
      <c r="AT52" s="90">
        <v>16664.073</v>
      </c>
      <c r="AU52" s="58">
        <v>33696</v>
      </c>
      <c r="AV52" s="57">
        <v>8202</v>
      </c>
      <c r="AW52" s="89">
        <v>9923</v>
      </c>
      <c r="AX52" s="56">
        <v>18125.207999999999</v>
      </c>
      <c r="AY52" s="56">
        <v>9491</v>
      </c>
      <c r="AZ52" s="56">
        <v>10830</v>
      </c>
      <c r="BA52" s="95">
        <v>20321</v>
      </c>
      <c r="BB52" s="58">
        <v>38446</v>
      </c>
      <c r="BC52" s="57">
        <v>8838</v>
      </c>
      <c r="BD52" s="92">
        <v>10560</v>
      </c>
      <c r="BE52" s="56">
        <v>19398</v>
      </c>
      <c r="BF52" s="56">
        <v>9213</v>
      </c>
      <c r="BG52" s="92">
        <v>12010</v>
      </c>
      <c r="BH52" s="56">
        <v>21224</v>
      </c>
      <c r="BI52" s="58">
        <v>40622</v>
      </c>
      <c r="BJ52" s="60">
        <v>10123</v>
      </c>
      <c r="BK52" s="92">
        <v>12132</v>
      </c>
      <c r="BL52" s="54">
        <v>22255</v>
      </c>
      <c r="BM52" s="54">
        <v>11458</v>
      </c>
      <c r="BN52" s="92">
        <v>13279</v>
      </c>
      <c r="BO52" s="56">
        <v>24736</v>
      </c>
      <c r="BP52" s="58">
        <v>46991</v>
      </c>
      <c r="BQ52" s="60">
        <v>11256</v>
      </c>
      <c r="BR52" s="92">
        <v>12743</v>
      </c>
      <c r="BS52" s="58">
        <v>23999</v>
      </c>
    </row>
    <row r="53" spans="1:71" ht="18" customHeight="1" x14ac:dyDescent="0.3">
      <c r="A53" s="151" t="s">
        <v>180</v>
      </c>
      <c r="B53" s="207" t="s">
        <v>90</v>
      </c>
      <c r="C53" s="33"/>
      <c r="D53" s="34"/>
      <c r="E53" s="34"/>
      <c r="F53" s="32"/>
      <c r="G53" s="87"/>
      <c r="H53" s="87"/>
      <c r="I53" s="87"/>
      <c r="J53" s="33"/>
      <c r="K53" s="110"/>
      <c r="L53" s="34"/>
      <c r="M53" s="40"/>
      <c r="N53" s="87"/>
      <c r="O53" s="87"/>
      <c r="P53" s="87"/>
      <c r="Q53" s="87"/>
      <c r="R53" s="33"/>
      <c r="S53" s="86"/>
      <c r="T53" s="43"/>
      <c r="U53" s="33"/>
      <c r="V53" s="87"/>
      <c r="W53" s="87"/>
      <c r="X53" s="32"/>
      <c r="Y53" s="33"/>
      <c r="Z53" s="86"/>
      <c r="AA53" s="43"/>
      <c r="AB53" s="87"/>
      <c r="AC53" s="87"/>
      <c r="AD53" s="87"/>
      <c r="AE53" s="32"/>
      <c r="AF53" s="33"/>
      <c r="AG53" s="86"/>
      <c r="AH53" s="43"/>
      <c r="AI53" s="87"/>
      <c r="AJ53" s="86"/>
      <c r="AK53" s="32"/>
      <c r="AL53" s="32"/>
      <c r="AM53" s="33"/>
      <c r="AN53" s="86"/>
      <c r="AO53" s="40"/>
      <c r="AP53" s="32"/>
      <c r="AQ53" s="87"/>
      <c r="AR53" s="87"/>
      <c r="AS53" s="32"/>
      <c r="AT53" s="33"/>
      <c r="AU53" s="86"/>
      <c r="AV53" s="40"/>
      <c r="AW53" s="32"/>
      <c r="AX53" s="87"/>
      <c r="AY53" s="87"/>
      <c r="AZ53" s="212"/>
      <c r="BA53" s="297"/>
      <c r="BB53" s="214"/>
      <c r="BC53" s="40"/>
      <c r="BD53" s="212"/>
      <c r="BE53" s="212"/>
      <c r="BF53" s="212"/>
      <c r="BG53" s="212"/>
      <c r="BH53" s="212"/>
      <c r="BI53" s="214"/>
      <c r="BJ53" s="43"/>
      <c r="BK53" s="212"/>
      <c r="BL53" s="209"/>
      <c r="BM53" s="209"/>
      <c r="BN53" s="212"/>
      <c r="BO53" s="212"/>
      <c r="BP53" s="214"/>
      <c r="BQ53" s="43"/>
      <c r="BR53" s="212"/>
      <c r="BS53" s="214"/>
    </row>
    <row r="54" spans="1:71" ht="18" customHeight="1" thickBot="1" x14ac:dyDescent="0.35">
      <c r="A54" s="153" t="s">
        <v>181</v>
      </c>
      <c r="B54" s="208" t="s">
        <v>91</v>
      </c>
      <c r="C54" s="90">
        <v>16846</v>
      </c>
      <c r="D54" s="91">
        <v>20307</v>
      </c>
      <c r="E54" s="91">
        <v>22132</v>
      </c>
      <c r="F54" s="89">
        <v>5175</v>
      </c>
      <c r="G54" s="92">
        <v>5215</v>
      </c>
      <c r="H54" s="92">
        <v>10390</v>
      </c>
      <c r="I54" s="92">
        <v>5190</v>
      </c>
      <c r="J54" s="90">
        <v>5062</v>
      </c>
      <c r="K54" s="95">
        <v>10253</v>
      </c>
      <c r="L54" s="91">
        <v>20643</v>
      </c>
      <c r="M54" s="93">
        <v>4792</v>
      </c>
      <c r="N54" s="92">
        <v>5981</v>
      </c>
      <c r="O54" s="92">
        <v>10773</v>
      </c>
      <c r="P54" s="92">
        <v>6035</v>
      </c>
      <c r="Q54" s="92">
        <v>6418</v>
      </c>
      <c r="R54" s="90">
        <v>12454</v>
      </c>
      <c r="S54" s="94">
        <v>23227</v>
      </c>
      <c r="T54" s="96">
        <v>5530</v>
      </c>
      <c r="U54" s="90">
        <v>6849</v>
      </c>
      <c r="V54" s="92">
        <v>12379</v>
      </c>
      <c r="W54" s="92">
        <v>6534</v>
      </c>
      <c r="X54" s="89">
        <v>6679.3019999999997</v>
      </c>
      <c r="Y54" s="90">
        <v>13213.302</v>
      </c>
      <c r="Z54" s="94">
        <v>25592.302</v>
      </c>
      <c r="AA54" s="96">
        <v>5788</v>
      </c>
      <c r="AB54" s="92">
        <v>6270</v>
      </c>
      <c r="AC54" s="92">
        <v>12058</v>
      </c>
      <c r="AD54" s="92">
        <v>7315</v>
      </c>
      <c r="AE54" s="89">
        <v>6861.5040000000008</v>
      </c>
      <c r="AF54" s="90">
        <v>14176.504000000001</v>
      </c>
      <c r="AG54" s="94">
        <v>26234.504000000001</v>
      </c>
      <c r="AH54" s="96">
        <v>5397</v>
      </c>
      <c r="AI54" s="158">
        <v>6946.1370000000006</v>
      </c>
      <c r="AJ54" s="160">
        <v>12343.137000000001</v>
      </c>
      <c r="AK54" s="162">
        <v>6575</v>
      </c>
      <c r="AL54" s="162">
        <v>7060.8629999999976</v>
      </c>
      <c r="AM54" s="159">
        <v>13635.862999999999</v>
      </c>
      <c r="AN54" s="160">
        <v>25979</v>
      </c>
      <c r="AO54" s="157">
        <v>7283</v>
      </c>
      <c r="AP54" s="162">
        <v>7760</v>
      </c>
      <c r="AQ54" s="158">
        <v>15043.35</v>
      </c>
      <c r="AR54" s="158">
        <v>6696</v>
      </c>
      <c r="AS54" s="89">
        <v>7726</v>
      </c>
      <c r="AT54" s="90">
        <v>14421.65</v>
      </c>
      <c r="AU54" s="94">
        <v>29465</v>
      </c>
      <c r="AV54" s="157">
        <v>7138</v>
      </c>
      <c r="AW54" s="162">
        <v>8726</v>
      </c>
      <c r="AX54" s="158">
        <v>15864.138000000001</v>
      </c>
      <c r="AY54" s="158">
        <v>8038</v>
      </c>
      <c r="AZ54" s="158">
        <v>9391</v>
      </c>
      <c r="BA54" s="156">
        <v>17429</v>
      </c>
      <c r="BB54" s="160">
        <v>33293</v>
      </c>
      <c r="BC54" s="157">
        <v>7236</v>
      </c>
      <c r="BD54" s="158">
        <v>9051</v>
      </c>
      <c r="BE54" s="158">
        <v>16287</v>
      </c>
      <c r="BF54" s="158">
        <v>7749</v>
      </c>
      <c r="BG54" s="158">
        <v>10088</v>
      </c>
      <c r="BH54" s="158">
        <v>17837</v>
      </c>
      <c r="BI54" s="160">
        <v>34124</v>
      </c>
      <c r="BJ54" s="161">
        <v>8186</v>
      </c>
      <c r="BK54" s="158">
        <v>10268</v>
      </c>
      <c r="BL54" s="159">
        <v>18454</v>
      </c>
      <c r="BM54" s="159">
        <v>9392</v>
      </c>
      <c r="BN54" s="158">
        <v>11181</v>
      </c>
      <c r="BO54" s="158">
        <v>20573</v>
      </c>
      <c r="BP54" s="160">
        <v>39027</v>
      </c>
      <c r="BQ54" s="161">
        <v>9232</v>
      </c>
      <c r="BR54" s="158">
        <v>10670</v>
      </c>
      <c r="BS54" s="160">
        <v>19903</v>
      </c>
    </row>
    <row r="55" spans="1:71" ht="18" customHeight="1" x14ac:dyDescent="0.3">
      <c r="A55" s="149" t="s">
        <v>182</v>
      </c>
      <c r="B55" s="206" t="s">
        <v>90</v>
      </c>
      <c r="C55" s="54"/>
      <c r="D55" s="55"/>
      <c r="E55" s="55"/>
      <c r="F55" s="53"/>
      <c r="G55" s="56"/>
      <c r="H55" s="56"/>
      <c r="I55" s="56"/>
      <c r="J55" s="54"/>
      <c r="K55" s="59"/>
      <c r="L55" s="55"/>
      <c r="M55" s="57"/>
      <c r="N55" s="56"/>
      <c r="O55" s="56"/>
      <c r="P55" s="56"/>
      <c r="Q55" s="56"/>
      <c r="R55" s="54"/>
      <c r="S55" s="58"/>
      <c r="T55" s="60"/>
      <c r="U55" s="54"/>
      <c r="V55" s="56"/>
      <c r="W55" s="56"/>
      <c r="X55" s="53"/>
      <c r="Y55" s="54"/>
      <c r="Z55" s="58"/>
      <c r="AA55" s="60"/>
      <c r="AB55" s="56"/>
      <c r="AC55" s="56"/>
      <c r="AD55" s="56"/>
      <c r="AE55" s="53"/>
      <c r="AF55" s="54"/>
      <c r="AG55" s="58"/>
      <c r="AH55" s="60"/>
      <c r="AI55" s="87"/>
      <c r="AJ55" s="58"/>
      <c r="AK55" s="53"/>
      <c r="AL55" s="53"/>
      <c r="AM55" s="54"/>
      <c r="AN55" s="58"/>
      <c r="AO55" s="57"/>
      <c r="AP55" s="32"/>
      <c r="AQ55" s="56"/>
      <c r="AR55" s="56"/>
      <c r="AS55" s="53"/>
      <c r="AT55" s="54"/>
      <c r="AU55" s="58"/>
      <c r="AV55" s="57"/>
      <c r="AW55" s="32"/>
      <c r="AX55" s="56"/>
      <c r="AY55" s="56"/>
      <c r="AZ55" s="56"/>
      <c r="BA55" s="59"/>
      <c r="BB55" s="58"/>
      <c r="BC55" s="57"/>
      <c r="BD55" s="87"/>
      <c r="BE55" s="56"/>
      <c r="BF55" s="56"/>
      <c r="BG55" s="87"/>
      <c r="BH55" s="56"/>
      <c r="BI55" s="58"/>
      <c r="BJ55" s="60"/>
      <c r="BK55" s="87"/>
      <c r="BL55" s="54"/>
      <c r="BM55" s="54"/>
      <c r="BN55" s="87"/>
      <c r="BO55" s="56"/>
      <c r="BP55" s="58"/>
      <c r="BQ55" s="60"/>
      <c r="BR55" s="87"/>
      <c r="BS55" s="58"/>
    </row>
    <row r="56" spans="1:71" ht="18" customHeight="1" thickBot="1" x14ac:dyDescent="0.35">
      <c r="A56" s="150" t="s">
        <v>183</v>
      </c>
      <c r="B56" s="206" t="s">
        <v>91</v>
      </c>
      <c r="C56" s="54">
        <v>18067</v>
      </c>
      <c r="D56" s="55">
        <v>21351</v>
      </c>
      <c r="E56" s="55">
        <v>22421</v>
      </c>
      <c r="F56" s="53">
        <v>4380</v>
      </c>
      <c r="G56" s="56">
        <v>4670</v>
      </c>
      <c r="H56" s="56">
        <v>9050</v>
      </c>
      <c r="I56" s="56">
        <v>5658</v>
      </c>
      <c r="J56" s="54">
        <v>6206</v>
      </c>
      <c r="K56" s="59">
        <v>11864</v>
      </c>
      <c r="L56" s="55">
        <v>20914</v>
      </c>
      <c r="M56" s="57">
        <v>4770</v>
      </c>
      <c r="N56" s="56">
        <v>5665</v>
      </c>
      <c r="O56" s="56">
        <v>10435</v>
      </c>
      <c r="P56" s="56">
        <v>5932</v>
      </c>
      <c r="Q56" s="56">
        <v>6284</v>
      </c>
      <c r="R56" s="90">
        <v>12217</v>
      </c>
      <c r="S56" s="58">
        <v>22652</v>
      </c>
      <c r="T56" s="60">
        <v>5631</v>
      </c>
      <c r="U56" s="54">
        <v>6056</v>
      </c>
      <c r="V56" s="56">
        <v>11687</v>
      </c>
      <c r="W56" s="56">
        <v>6904</v>
      </c>
      <c r="X56" s="53">
        <v>6443.7540000000008</v>
      </c>
      <c r="Y56" s="90">
        <v>13347.754000000001</v>
      </c>
      <c r="Z56" s="58">
        <v>25034.754000000001</v>
      </c>
      <c r="AA56" s="60">
        <v>5395</v>
      </c>
      <c r="AB56" s="56">
        <v>6653</v>
      </c>
      <c r="AC56" s="56">
        <v>12048</v>
      </c>
      <c r="AD56" s="56">
        <v>6597</v>
      </c>
      <c r="AE56" s="53">
        <v>6079.8290000000015</v>
      </c>
      <c r="AF56" s="90">
        <v>12676.829000000002</v>
      </c>
      <c r="AG56" s="58">
        <v>24724.829000000002</v>
      </c>
      <c r="AH56" s="60">
        <v>4904</v>
      </c>
      <c r="AI56" s="92">
        <v>6428.1589999999997</v>
      </c>
      <c r="AJ56" s="58">
        <v>11332.159</v>
      </c>
      <c r="AK56" s="53">
        <v>7119</v>
      </c>
      <c r="AL56" s="53">
        <v>7174.8410000000003</v>
      </c>
      <c r="AM56" s="90">
        <v>14293.841</v>
      </c>
      <c r="AN56" s="58">
        <v>25626</v>
      </c>
      <c r="AO56" s="57">
        <v>6294</v>
      </c>
      <c r="AP56" s="89">
        <v>7498.0870000000004</v>
      </c>
      <c r="AQ56" s="56">
        <v>13792.434999999999</v>
      </c>
      <c r="AR56" s="56">
        <v>7743.5680000000002</v>
      </c>
      <c r="AS56" s="53">
        <v>7024.9969999999994</v>
      </c>
      <c r="AT56" s="90">
        <v>14768.565000000001</v>
      </c>
      <c r="AU56" s="58">
        <v>28561</v>
      </c>
      <c r="AV56" s="57">
        <v>7097</v>
      </c>
      <c r="AW56" s="89">
        <v>7444</v>
      </c>
      <c r="AX56" s="56">
        <v>14541.133</v>
      </c>
      <c r="AY56" s="56">
        <v>9129</v>
      </c>
      <c r="AZ56" s="56">
        <v>9016</v>
      </c>
      <c r="BA56" s="59">
        <v>18146</v>
      </c>
      <c r="BB56" s="58">
        <v>32687</v>
      </c>
      <c r="BC56" s="57">
        <v>8487</v>
      </c>
      <c r="BD56" s="56">
        <v>9446</v>
      </c>
      <c r="BE56" s="56">
        <v>17933</v>
      </c>
      <c r="BF56" s="56">
        <v>11051</v>
      </c>
      <c r="BG56" s="56">
        <v>9880</v>
      </c>
      <c r="BH56" s="56">
        <v>20931</v>
      </c>
      <c r="BI56" s="58">
        <v>38864</v>
      </c>
      <c r="BJ56" s="60">
        <v>9136</v>
      </c>
      <c r="BK56" s="56">
        <v>9816</v>
      </c>
      <c r="BL56" s="54">
        <v>18953</v>
      </c>
      <c r="BM56" s="54">
        <v>11396</v>
      </c>
      <c r="BN56" s="56">
        <v>10541</v>
      </c>
      <c r="BO56" s="56">
        <v>21937</v>
      </c>
      <c r="BP56" s="58">
        <v>40890</v>
      </c>
      <c r="BQ56" s="60">
        <v>9291</v>
      </c>
      <c r="BR56" s="56">
        <v>11097</v>
      </c>
      <c r="BS56" s="58">
        <v>20388</v>
      </c>
    </row>
    <row r="57" spans="1:71" ht="18" customHeight="1" x14ac:dyDescent="0.3">
      <c r="A57" s="147" t="s">
        <v>184</v>
      </c>
      <c r="B57" s="204" t="s">
        <v>90</v>
      </c>
      <c r="C57" s="33"/>
      <c r="D57" s="34"/>
      <c r="E57" s="34"/>
      <c r="F57" s="32"/>
      <c r="G57" s="87"/>
      <c r="H57" s="87"/>
      <c r="I57" s="87"/>
      <c r="J57" s="33"/>
      <c r="K57" s="110"/>
      <c r="L57" s="34"/>
      <c r="M57" s="40"/>
      <c r="N57" s="87"/>
      <c r="O57" s="87"/>
      <c r="P57" s="87"/>
      <c r="Q57" s="87"/>
      <c r="R57" s="33"/>
      <c r="S57" s="86"/>
      <c r="T57" s="43"/>
      <c r="U57" s="33"/>
      <c r="V57" s="87"/>
      <c r="W57" s="87"/>
      <c r="X57" s="32"/>
      <c r="Y57" s="33"/>
      <c r="Z57" s="86"/>
      <c r="AA57" s="43"/>
      <c r="AB57" s="87"/>
      <c r="AC57" s="87"/>
      <c r="AD57" s="87"/>
      <c r="AE57" s="32"/>
      <c r="AF57" s="33"/>
      <c r="AG57" s="86"/>
      <c r="AH57" s="43"/>
      <c r="AI57" s="87"/>
      <c r="AJ57" s="86"/>
      <c r="AK57" s="32"/>
      <c r="AL57" s="32"/>
      <c r="AM57" s="33"/>
      <c r="AN57" s="86"/>
      <c r="AO57" s="40"/>
      <c r="AP57" s="32"/>
      <c r="AQ57" s="87"/>
      <c r="AR57" s="87"/>
      <c r="AS57" s="32"/>
      <c r="AT57" s="33"/>
      <c r="AU57" s="86"/>
      <c r="AV57" s="40"/>
      <c r="AW57" s="32"/>
      <c r="AX57" s="87"/>
      <c r="AY57" s="87"/>
      <c r="AZ57" s="87"/>
      <c r="BA57" s="110"/>
      <c r="BB57" s="86"/>
      <c r="BC57" s="40"/>
      <c r="BD57" s="87"/>
      <c r="BE57" s="87"/>
      <c r="BF57" s="87"/>
      <c r="BG57" s="87"/>
      <c r="BH57" s="87"/>
      <c r="BI57" s="86"/>
      <c r="BJ57" s="43"/>
      <c r="BK57" s="87"/>
      <c r="BL57" s="33"/>
      <c r="BM57" s="33"/>
      <c r="BN57" s="87"/>
      <c r="BO57" s="87"/>
      <c r="BP57" s="86"/>
      <c r="BQ57" s="43"/>
      <c r="BR57" s="87"/>
      <c r="BS57" s="86"/>
    </row>
    <row r="58" spans="1:71" ht="18" customHeight="1" thickBot="1" x14ac:dyDescent="0.35">
      <c r="A58" s="148" t="s">
        <v>185</v>
      </c>
      <c r="B58" s="205" t="s">
        <v>91</v>
      </c>
      <c r="C58" s="90">
        <v>34229</v>
      </c>
      <c r="D58" s="91">
        <v>37803</v>
      </c>
      <c r="E58" s="91">
        <v>43522</v>
      </c>
      <c r="F58" s="89">
        <v>10599</v>
      </c>
      <c r="G58" s="92">
        <v>9828</v>
      </c>
      <c r="H58" s="92">
        <v>20427</v>
      </c>
      <c r="I58" s="92">
        <v>12047</v>
      </c>
      <c r="J58" s="90">
        <v>11647</v>
      </c>
      <c r="K58" s="95">
        <v>23696</v>
      </c>
      <c r="L58" s="91">
        <v>44123</v>
      </c>
      <c r="M58" s="93">
        <v>12378</v>
      </c>
      <c r="N58" s="92">
        <v>12785</v>
      </c>
      <c r="O58" s="92">
        <v>25163</v>
      </c>
      <c r="P58" s="92">
        <v>14065</v>
      </c>
      <c r="Q58" s="92">
        <v>12706</v>
      </c>
      <c r="R58" s="90">
        <v>26773</v>
      </c>
      <c r="S58" s="94">
        <v>51936</v>
      </c>
      <c r="T58" s="96">
        <v>13392</v>
      </c>
      <c r="U58" s="90">
        <v>13571</v>
      </c>
      <c r="V58" s="92">
        <v>26963</v>
      </c>
      <c r="W58" s="92">
        <v>14462</v>
      </c>
      <c r="X58" s="89">
        <v>14109.830000000002</v>
      </c>
      <c r="Y58" s="90">
        <v>28571.83</v>
      </c>
      <c r="Z58" s="94">
        <v>55534.83</v>
      </c>
      <c r="AA58" s="96">
        <v>12438</v>
      </c>
      <c r="AB58" s="92">
        <v>12559</v>
      </c>
      <c r="AC58" s="92">
        <v>24997</v>
      </c>
      <c r="AD58" s="92">
        <v>14537</v>
      </c>
      <c r="AE58" s="89">
        <v>8386.6750000000029</v>
      </c>
      <c r="AF58" s="90">
        <v>22923.675000000003</v>
      </c>
      <c r="AG58" s="94">
        <v>47920.675000000003</v>
      </c>
      <c r="AH58" s="96">
        <v>13660</v>
      </c>
      <c r="AI58" s="92">
        <v>14485.810000000001</v>
      </c>
      <c r="AJ58" s="94">
        <v>28145.81</v>
      </c>
      <c r="AK58" s="89">
        <v>16067</v>
      </c>
      <c r="AL58" s="89">
        <v>13350.190000000002</v>
      </c>
      <c r="AM58" s="90">
        <v>29417.19</v>
      </c>
      <c r="AN58" s="94">
        <v>57563</v>
      </c>
      <c r="AO58" s="93">
        <v>16936</v>
      </c>
      <c r="AP58" s="89">
        <v>15818</v>
      </c>
      <c r="AQ58" s="92">
        <v>32754.760999999999</v>
      </c>
      <c r="AR58" s="92">
        <v>17453</v>
      </c>
      <c r="AS58" s="89">
        <v>13040</v>
      </c>
      <c r="AT58" s="90">
        <v>30493.239000000001</v>
      </c>
      <c r="AU58" s="94">
        <v>63248</v>
      </c>
      <c r="AV58" s="93">
        <v>14502</v>
      </c>
      <c r="AW58" s="89">
        <v>21547</v>
      </c>
      <c r="AX58" s="92">
        <v>36049.49</v>
      </c>
      <c r="AY58" s="92">
        <v>18574</v>
      </c>
      <c r="AZ58" s="92">
        <v>19480</v>
      </c>
      <c r="BA58" s="95">
        <v>38054</v>
      </c>
      <c r="BB58" s="94">
        <v>74103</v>
      </c>
      <c r="BC58" s="93">
        <v>19064</v>
      </c>
      <c r="BD58" s="92">
        <v>20602</v>
      </c>
      <c r="BE58" s="92">
        <v>39665</v>
      </c>
      <c r="BF58" s="92">
        <v>19770</v>
      </c>
      <c r="BG58" s="92">
        <v>15312</v>
      </c>
      <c r="BH58" s="92">
        <v>35082</v>
      </c>
      <c r="BI58" s="94">
        <v>74747</v>
      </c>
      <c r="BJ58" s="96">
        <v>18120</v>
      </c>
      <c r="BK58" s="92">
        <v>16695</v>
      </c>
      <c r="BL58" s="90">
        <v>34815</v>
      </c>
      <c r="BM58" s="90">
        <v>17885</v>
      </c>
      <c r="BN58" s="92">
        <v>15079</v>
      </c>
      <c r="BO58" s="92">
        <v>32964</v>
      </c>
      <c r="BP58" s="94">
        <v>67779</v>
      </c>
      <c r="BQ58" s="96">
        <v>16661</v>
      </c>
      <c r="BR58" s="92">
        <v>16598</v>
      </c>
      <c r="BS58" s="94">
        <v>33259</v>
      </c>
    </row>
    <row r="59" spans="1:71" ht="18" customHeight="1" x14ac:dyDescent="0.3">
      <c r="A59" s="149" t="s">
        <v>186</v>
      </c>
      <c r="B59" s="206" t="s">
        <v>90</v>
      </c>
      <c r="C59" s="54"/>
      <c r="D59" s="55"/>
      <c r="E59" s="55"/>
      <c r="F59" s="53"/>
      <c r="G59" s="56"/>
      <c r="H59" s="56"/>
      <c r="I59" s="56"/>
      <c r="J59" s="54"/>
      <c r="K59" s="59"/>
      <c r="L59" s="55"/>
      <c r="M59" s="57"/>
      <c r="N59" s="56"/>
      <c r="O59" s="56"/>
      <c r="P59" s="56"/>
      <c r="Q59" s="56"/>
      <c r="R59" s="54"/>
      <c r="S59" s="58"/>
      <c r="T59" s="60"/>
      <c r="U59" s="54"/>
      <c r="V59" s="56"/>
      <c r="W59" s="56"/>
      <c r="X59" s="53"/>
      <c r="Y59" s="54"/>
      <c r="Z59" s="58"/>
      <c r="AA59" s="60"/>
      <c r="AB59" s="56"/>
      <c r="AC59" s="56"/>
      <c r="AD59" s="56"/>
      <c r="AE59" s="53"/>
      <c r="AF59" s="54"/>
      <c r="AG59" s="58"/>
      <c r="AH59" s="60"/>
      <c r="AI59" s="87"/>
      <c r="AJ59" s="58"/>
      <c r="AK59" s="53"/>
      <c r="AL59" s="53"/>
      <c r="AM59" s="54"/>
      <c r="AN59" s="58"/>
      <c r="AO59" s="57"/>
      <c r="AP59" s="32"/>
      <c r="AQ59" s="56"/>
      <c r="AR59" s="56"/>
      <c r="AS59" s="53"/>
      <c r="AT59" s="54"/>
      <c r="AU59" s="58"/>
      <c r="AV59" s="57"/>
      <c r="AW59" s="32"/>
      <c r="AX59" s="56"/>
      <c r="AY59" s="56"/>
      <c r="AZ59" s="56"/>
      <c r="BA59" s="59"/>
      <c r="BB59" s="58"/>
      <c r="BC59" s="57"/>
      <c r="BD59" s="56"/>
      <c r="BE59" s="56"/>
      <c r="BF59" s="56"/>
      <c r="BG59" s="56"/>
      <c r="BH59" s="56"/>
      <c r="BI59" s="58"/>
      <c r="BJ59" s="60"/>
      <c r="BK59" s="56"/>
      <c r="BL59" s="54"/>
      <c r="BM59" s="54"/>
      <c r="BN59" s="56"/>
      <c r="BO59" s="56"/>
      <c r="BP59" s="58"/>
      <c r="BQ59" s="60"/>
      <c r="BR59" s="56"/>
      <c r="BS59" s="58"/>
    </row>
    <row r="60" spans="1:71" ht="18" customHeight="1" thickBot="1" x14ac:dyDescent="0.35">
      <c r="A60" s="150" t="s">
        <v>187</v>
      </c>
      <c r="B60" s="206" t="s">
        <v>91</v>
      </c>
      <c r="C60" s="54">
        <v>16178</v>
      </c>
      <c r="D60" s="55">
        <v>18211</v>
      </c>
      <c r="E60" s="55">
        <v>23234</v>
      </c>
      <c r="F60" s="53">
        <v>5432</v>
      </c>
      <c r="G60" s="56">
        <v>5744</v>
      </c>
      <c r="H60" s="56">
        <v>11176</v>
      </c>
      <c r="I60" s="56">
        <v>6418</v>
      </c>
      <c r="J60" s="54">
        <v>6143</v>
      </c>
      <c r="K60" s="59">
        <v>12561</v>
      </c>
      <c r="L60" s="55">
        <v>23737</v>
      </c>
      <c r="M60" s="57">
        <v>5173</v>
      </c>
      <c r="N60" s="56">
        <v>6670</v>
      </c>
      <c r="O60" s="56">
        <v>11843</v>
      </c>
      <c r="P60" s="56">
        <v>6064</v>
      </c>
      <c r="Q60" s="56">
        <v>6766</v>
      </c>
      <c r="R60" s="90">
        <v>12831</v>
      </c>
      <c r="S60" s="58">
        <v>24674</v>
      </c>
      <c r="T60" s="60">
        <v>5567</v>
      </c>
      <c r="U60" s="54">
        <v>6642</v>
      </c>
      <c r="V60" s="56">
        <v>12209</v>
      </c>
      <c r="W60" s="56">
        <v>6799</v>
      </c>
      <c r="X60" s="53">
        <v>6681.6929999999993</v>
      </c>
      <c r="Y60" s="90">
        <v>13480.692999999999</v>
      </c>
      <c r="Z60" s="58">
        <v>25689.692999999999</v>
      </c>
      <c r="AA60" s="60">
        <v>6667</v>
      </c>
      <c r="AB60" s="56">
        <v>7122</v>
      </c>
      <c r="AC60" s="56">
        <v>13789</v>
      </c>
      <c r="AD60" s="56">
        <v>7113</v>
      </c>
      <c r="AE60" s="53">
        <v>5943.5410000000011</v>
      </c>
      <c r="AF60" s="90">
        <v>13056.541000000001</v>
      </c>
      <c r="AG60" s="58">
        <v>26845.541000000001</v>
      </c>
      <c r="AH60" s="60">
        <v>5094</v>
      </c>
      <c r="AI60" s="92">
        <v>7038.6110000000008</v>
      </c>
      <c r="AJ60" s="58">
        <v>12132.611000000001</v>
      </c>
      <c r="AK60" s="53">
        <v>7514</v>
      </c>
      <c r="AL60" s="53">
        <v>7174.3889999999992</v>
      </c>
      <c r="AM60" s="90">
        <v>14688.388999999999</v>
      </c>
      <c r="AN60" s="58">
        <v>26821</v>
      </c>
      <c r="AO60" s="57">
        <v>6488</v>
      </c>
      <c r="AP60" s="89">
        <v>7754.8469999999998</v>
      </c>
      <c r="AQ60" s="56">
        <v>14243.315000000001</v>
      </c>
      <c r="AR60" s="56">
        <v>8887.1460000000006</v>
      </c>
      <c r="AS60" s="53">
        <v>8152</v>
      </c>
      <c r="AT60" s="90">
        <v>17039.684999999998</v>
      </c>
      <c r="AU60" s="58">
        <v>31283</v>
      </c>
      <c r="AV60" s="57">
        <v>8888</v>
      </c>
      <c r="AW60" s="89">
        <v>9669</v>
      </c>
      <c r="AX60" s="56">
        <v>18556.984</v>
      </c>
      <c r="AY60" s="56">
        <v>10977</v>
      </c>
      <c r="AZ60" s="56">
        <v>9601</v>
      </c>
      <c r="BA60" s="95">
        <v>20578</v>
      </c>
      <c r="BB60" s="58">
        <v>39135</v>
      </c>
      <c r="BC60" s="57">
        <v>10217</v>
      </c>
      <c r="BD60" s="92">
        <v>11601</v>
      </c>
      <c r="BE60" s="56">
        <v>21818</v>
      </c>
      <c r="BF60" s="56">
        <v>13168</v>
      </c>
      <c r="BG60" s="92">
        <v>10635</v>
      </c>
      <c r="BH60" s="56">
        <v>23803</v>
      </c>
      <c r="BI60" s="58">
        <v>45621</v>
      </c>
      <c r="BJ60" s="60">
        <v>10660</v>
      </c>
      <c r="BK60" s="92">
        <v>11904</v>
      </c>
      <c r="BL60" s="54">
        <v>22564</v>
      </c>
      <c r="BM60" s="54">
        <v>13304</v>
      </c>
      <c r="BN60" s="92">
        <v>12021</v>
      </c>
      <c r="BO60" s="56">
        <v>25325</v>
      </c>
      <c r="BP60" s="58">
        <v>47889</v>
      </c>
      <c r="BQ60" s="60">
        <v>12056</v>
      </c>
      <c r="BR60" s="92">
        <v>12554</v>
      </c>
      <c r="BS60" s="58">
        <v>24611</v>
      </c>
    </row>
    <row r="61" spans="1:71" s="416" customFormat="1" ht="18" customHeight="1" x14ac:dyDescent="0.3">
      <c r="A61" s="151" t="s">
        <v>194</v>
      </c>
      <c r="B61" s="207" t="s">
        <v>90</v>
      </c>
      <c r="C61" s="209"/>
      <c r="D61" s="210"/>
      <c r="E61" s="210"/>
      <c r="F61" s="211"/>
      <c r="G61" s="212"/>
      <c r="H61" s="87"/>
      <c r="I61" s="212"/>
      <c r="J61" s="209"/>
      <c r="K61" s="110"/>
      <c r="L61" s="210"/>
      <c r="M61" s="213"/>
      <c r="N61" s="212"/>
      <c r="O61" s="212"/>
      <c r="P61" s="212"/>
      <c r="Q61" s="212"/>
      <c r="R61" s="209"/>
      <c r="S61" s="214"/>
      <c r="T61" s="215"/>
      <c r="U61" s="209"/>
      <c r="V61" s="212"/>
      <c r="W61" s="212"/>
      <c r="X61" s="211"/>
      <c r="Y61" s="209"/>
      <c r="Z61" s="214"/>
      <c r="AA61" s="215"/>
      <c r="AB61" s="212"/>
      <c r="AC61" s="212"/>
      <c r="AD61" s="212"/>
      <c r="AE61" s="211"/>
      <c r="AF61" s="209"/>
      <c r="AG61" s="214"/>
      <c r="AH61" s="215"/>
      <c r="AI61" s="87"/>
      <c r="AJ61" s="214"/>
      <c r="AK61" s="211"/>
      <c r="AL61" s="211"/>
      <c r="AM61" s="209"/>
      <c r="AN61" s="214"/>
      <c r="AO61" s="213"/>
      <c r="AP61" s="32"/>
      <c r="AQ61" s="212"/>
      <c r="AR61" s="212"/>
      <c r="AS61" s="211"/>
      <c r="AT61" s="209"/>
      <c r="AU61" s="214"/>
      <c r="AV61" s="213"/>
      <c r="AW61" s="32"/>
      <c r="AX61" s="212"/>
      <c r="AY61" s="212"/>
      <c r="AZ61" s="212"/>
      <c r="BA61" s="297"/>
      <c r="BB61" s="214"/>
      <c r="BC61" s="213"/>
      <c r="BD61" s="87"/>
      <c r="BE61" s="212"/>
      <c r="BF61" s="212"/>
      <c r="BG61" s="87"/>
      <c r="BH61" s="212"/>
      <c r="BI61" s="214"/>
      <c r="BJ61" s="215"/>
      <c r="BK61" s="87"/>
      <c r="BL61" s="209"/>
      <c r="BM61" s="209"/>
      <c r="BN61" s="87"/>
      <c r="BO61" s="212"/>
      <c r="BP61" s="214"/>
      <c r="BQ61" s="215"/>
      <c r="BR61" s="87"/>
      <c r="BS61" s="214"/>
    </row>
    <row r="62" spans="1:71" s="416" customFormat="1" ht="18" customHeight="1" thickBot="1" x14ac:dyDescent="0.35">
      <c r="A62" s="153" t="s">
        <v>195</v>
      </c>
      <c r="B62" s="208" t="s">
        <v>91</v>
      </c>
      <c r="C62" s="159">
        <v>5543</v>
      </c>
      <c r="D62" s="155">
        <v>6657</v>
      </c>
      <c r="E62" s="155">
        <v>8499</v>
      </c>
      <c r="F62" s="162">
        <v>2254</v>
      </c>
      <c r="G62" s="158">
        <v>1998</v>
      </c>
      <c r="H62" s="92">
        <v>4252</v>
      </c>
      <c r="I62" s="158">
        <v>2265</v>
      </c>
      <c r="J62" s="159">
        <v>2602</v>
      </c>
      <c r="K62" s="95">
        <v>4868</v>
      </c>
      <c r="L62" s="155">
        <v>9120</v>
      </c>
      <c r="M62" s="157">
        <v>2088</v>
      </c>
      <c r="N62" s="158">
        <v>2678</v>
      </c>
      <c r="O62" s="158">
        <v>4766</v>
      </c>
      <c r="P62" s="158">
        <v>2181</v>
      </c>
      <c r="Q62" s="158">
        <v>3051</v>
      </c>
      <c r="R62" s="90">
        <v>5232</v>
      </c>
      <c r="S62" s="160">
        <v>9998</v>
      </c>
      <c r="T62" s="161">
        <v>2167</v>
      </c>
      <c r="U62" s="159">
        <v>2501</v>
      </c>
      <c r="V62" s="158">
        <v>4668</v>
      </c>
      <c r="W62" s="158">
        <v>2262</v>
      </c>
      <c r="X62" s="162">
        <v>2826.8330000000005</v>
      </c>
      <c r="Y62" s="90">
        <v>5088.8330000000005</v>
      </c>
      <c r="Z62" s="160">
        <v>9756.8330000000005</v>
      </c>
      <c r="AA62" s="161">
        <v>2418</v>
      </c>
      <c r="AB62" s="158">
        <v>2331</v>
      </c>
      <c r="AC62" s="158">
        <v>4749</v>
      </c>
      <c r="AD62" s="158">
        <v>2772</v>
      </c>
      <c r="AE62" s="162">
        <v>2668.5630000000001</v>
      </c>
      <c r="AF62" s="90">
        <v>5440.5630000000001</v>
      </c>
      <c r="AG62" s="160">
        <v>10189.563</v>
      </c>
      <c r="AH62" s="161">
        <v>1695</v>
      </c>
      <c r="AI62" s="158">
        <v>2702.2799999999997</v>
      </c>
      <c r="AJ62" s="160">
        <v>4397.28</v>
      </c>
      <c r="AK62" s="162">
        <v>2907</v>
      </c>
      <c r="AL62" s="162">
        <v>3185.7200000000003</v>
      </c>
      <c r="AM62" s="159">
        <v>6092.72</v>
      </c>
      <c r="AN62" s="160">
        <v>10490</v>
      </c>
      <c r="AO62" s="157">
        <v>1762</v>
      </c>
      <c r="AP62" s="162">
        <v>2782</v>
      </c>
      <c r="AQ62" s="158">
        <v>4544.6840000000002</v>
      </c>
      <c r="AR62" s="158">
        <v>3026</v>
      </c>
      <c r="AS62" s="162">
        <v>3580</v>
      </c>
      <c r="AT62" s="90">
        <v>6606.3159999999998</v>
      </c>
      <c r="AU62" s="160">
        <v>11151</v>
      </c>
      <c r="AV62" s="157">
        <v>2642</v>
      </c>
      <c r="AW62" s="162">
        <v>3399</v>
      </c>
      <c r="AX62" s="158">
        <v>6040.4769999999999</v>
      </c>
      <c r="AY62" s="158">
        <v>3817</v>
      </c>
      <c r="AZ62" s="158">
        <v>3861</v>
      </c>
      <c r="BA62" s="95">
        <v>7678</v>
      </c>
      <c r="BB62" s="160">
        <v>13718</v>
      </c>
      <c r="BC62" s="157">
        <v>3355</v>
      </c>
      <c r="BD62" s="158">
        <v>3876</v>
      </c>
      <c r="BE62" s="158">
        <v>7232</v>
      </c>
      <c r="BF62" s="158">
        <v>5036</v>
      </c>
      <c r="BG62" s="158">
        <v>4153</v>
      </c>
      <c r="BH62" s="158">
        <v>9189</v>
      </c>
      <c r="BI62" s="160">
        <v>16421</v>
      </c>
      <c r="BJ62" s="161">
        <v>4035</v>
      </c>
      <c r="BK62" s="158">
        <v>4861</v>
      </c>
      <c r="BL62" s="159">
        <v>8896</v>
      </c>
      <c r="BM62" s="159">
        <v>5220</v>
      </c>
      <c r="BN62" s="158">
        <v>5153</v>
      </c>
      <c r="BO62" s="158">
        <v>10372</v>
      </c>
      <c r="BP62" s="160">
        <v>19268</v>
      </c>
      <c r="BQ62" s="161">
        <v>4669</v>
      </c>
      <c r="BR62" s="158">
        <v>4816</v>
      </c>
      <c r="BS62" s="160">
        <v>9485</v>
      </c>
    </row>
    <row r="63" spans="1:71" s="372" customFormat="1" ht="18" customHeight="1" x14ac:dyDescent="0.3">
      <c r="A63" s="149" t="s">
        <v>192</v>
      </c>
      <c r="B63" s="206" t="s">
        <v>90</v>
      </c>
      <c r="C63" s="54"/>
      <c r="D63" s="55"/>
      <c r="E63" s="55"/>
      <c r="F63" s="53"/>
      <c r="G63" s="56"/>
      <c r="H63" s="56"/>
      <c r="I63" s="56"/>
      <c r="J63" s="54"/>
      <c r="K63" s="59"/>
      <c r="L63" s="55"/>
      <c r="M63" s="57"/>
      <c r="N63" s="56"/>
      <c r="O63" s="56"/>
      <c r="P63" s="56"/>
      <c r="Q63" s="56"/>
      <c r="R63" s="54"/>
      <c r="S63" s="58"/>
      <c r="T63" s="60"/>
      <c r="U63" s="54"/>
      <c r="V63" s="56"/>
      <c r="W63" s="56"/>
      <c r="X63" s="53"/>
      <c r="Y63" s="54"/>
      <c r="Z63" s="58"/>
      <c r="AA63" s="60"/>
      <c r="AB63" s="56"/>
      <c r="AC63" s="56"/>
      <c r="AD63" s="56"/>
      <c r="AE63" s="53"/>
      <c r="AF63" s="54"/>
      <c r="AG63" s="58"/>
      <c r="AH63" s="60"/>
      <c r="AI63" s="87"/>
      <c r="AJ63" s="58"/>
      <c r="AK63" s="53"/>
      <c r="AL63" s="53"/>
      <c r="AM63" s="54"/>
      <c r="AN63" s="58"/>
      <c r="AO63" s="57"/>
      <c r="AP63" s="32"/>
      <c r="AQ63" s="56"/>
      <c r="AR63" s="56"/>
      <c r="AS63" s="53"/>
      <c r="AT63" s="54"/>
      <c r="AU63" s="58"/>
      <c r="AV63" s="57"/>
      <c r="AW63" s="32"/>
      <c r="AX63" s="56"/>
      <c r="AY63" s="56"/>
      <c r="AZ63" s="56"/>
      <c r="BA63" s="59"/>
      <c r="BB63" s="58"/>
      <c r="BC63" s="57"/>
      <c r="BD63" s="87"/>
      <c r="BE63" s="56"/>
      <c r="BF63" s="56"/>
      <c r="BG63" s="87"/>
      <c r="BH63" s="56"/>
      <c r="BI63" s="58"/>
      <c r="BJ63" s="60"/>
      <c r="BK63" s="87"/>
      <c r="BL63" s="54"/>
      <c r="BM63" s="54"/>
      <c r="BN63" s="87"/>
      <c r="BO63" s="56"/>
      <c r="BP63" s="58"/>
      <c r="BQ63" s="60"/>
      <c r="BR63" s="87"/>
      <c r="BS63" s="58"/>
    </row>
    <row r="64" spans="1:71" s="372" customFormat="1" ht="18" customHeight="1" thickBot="1" x14ac:dyDescent="0.35">
      <c r="A64" s="150" t="s">
        <v>189</v>
      </c>
      <c r="B64" s="206" t="s">
        <v>91</v>
      </c>
      <c r="C64" s="54">
        <v>6083</v>
      </c>
      <c r="D64" s="55">
        <v>6874</v>
      </c>
      <c r="E64" s="55">
        <v>6672</v>
      </c>
      <c r="F64" s="53">
        <v>1136</v>
      </c>
      <c r="G64" s="56">
        <v>1338</v>
      </c>
      <c r="H64" s="92">
        <v>2474</v>
      </c>
      <c r="I64" s="56">
        <v>1299</v>
      </c>
      <c r="J64" s="54">
        <v>1696</v>
      </c>
      <c r="K64" s="95">
        <v>2995</v>
      </c>
      <c r="L64" s="55">
        <v>5469</v>
      </c>
      <c r="M64" s="57">
        <v>1462</v>
      </c>
      <c r="N64" s="56">
        <v>1535</v>
      </c>
      <c r="O64" s="56">
        <v>2997</v>
      </c>
      <c r="P64" s="56">
        <v>1748</v>
      </c>
      <c r="Q64" s="56">
        <v>1844</v>
      </c>
      <c r="R64" s="90">
        <v>3592</v>
      </c>
      <c r="S64" s="58">
        <v>6589</v>
      </c>
      <c r="T64" s="60">
        <v>1393</v>
      </c>
      <c r="U64" s="54">
        <v>1608</v>
      </c>
      <c r="V64" s="56">
        <v>3001</v>
      </c>
      <c r="W64" s="56">
        <v>1418</v>
      </c>
      <c r="X64" s="53">
        <v>1736.71</v>
      </c>
      <c r="Y64" s="90">
        <v>3154.71</v>
      </c>
      <c r="Z64" s="58">
        <v>6155.71</v>
      </c>
      <c r="AA64" s="60">
        <v>1444</v>
      </c>
      <c r="AB64" s="56">
        <v>1526</v>
      </c>
      <c r="AC64" s="56">
        <v>2970</v>
      </c>
      <c r="AD64" s="56">
        <v>1410</v>
      </c>
      <c r="AE64" s="53">
        <v>1846.777</v>
      </c>
      <c r="AF64" s="90">
        <v>3256.777</v>
      </c>
      <c r="AG64" s="58">
        <v>6226.777</v>
      </c>
      <c r="AH64" s="60">
        <v>1065</v>
      </c>
      <c r="AI64" s="92">
        <v>1531.5250000000001</v>
      </c>
      <c r="AJ64" s="58">
        <v>2596.5250000000001</v>
      </c>
      <c r="AK64" s="53">
        <v>1393</v>
      </c>
      <c r="AL64" s="53">
        <v>1662.4749999999999</v>
      </c>
      <c r="AM64" s="90">
        <v>3055.4749999999999</v>
      </c>
      <c r="AN64" s="58">
        <v>5652</v>
      </c>
      <c r="AO64" s="57">
        <v>1739</v>
      </c>
      <c r="AP64" s="89">
        <v>1554</v>
      </c>
      <c r="AQ64" s="56">
        <v>3293.163</v>
      </c>
      <c r="AR64" s="56">
        <v>1881</v>
      </c>
      <c r="AS64" s="53">
        <v>1921</v>
      </c>
      <c r="AT64" s="90">
        <v>3801.837</v>
      </c>
      <c r="AU64" s="58">
        <v>7095</v>
      </c>
      <c r="AV64" s="57">
        <v>2149</v>
      </c>
      <c r="AW64" s="89">
        <v>1974</v>
      </c>
      <c r="AX64" s="56">
        <v>4122.2489999999998</v>
      </c>
      <c r="AY64" s="56">
        <v>2293</v>
      </c>
      <c r="AZ64" s="56">
        <v>2745</v>
      </c>
      <c r="BA64" s="95">
        <v>5039</v>
      </c>
      <c r="BB64" s="58">
        <v>9161</v>
      </c>
      <c r="BC64" s="57">
        <v>2681</v>
      </c>
      <c r="BD64" s="92">
        <v>3015</v>
      </c>
      <c r="BE64" s="56">
        <v>5695</v>
      </c>
      <c r="BF64" s="56">
        <v>2894</v>
      </c>
      <c r="BG64" s="92">
        <v>2635</v>
      </c>
      <c r="BH64" s="56">
        <v>5529</v>
      </c>
      <c r="BI64" s="58">
        <v>11224</v>
      </c>
      <c r="BJ64" s="60">
        <v>2589</v>
      </c>
      <c r="BK64" s="92">
        <v>3516</v>
      </c>
      <c r="BL64" s="54">
        <v>6105</v>
      </c>
      <c r="BM64" s="54">
        <v>2589</v>
      </c>
      <c r="BN64" s="92">
        <v>4643</v>
      </c>
      <c r="BO64" s="56">
        <v>7232</v>
      </c>
      <c r="BP64" s="58">
        <v>13337</v>
      </c>
      <c r="BQ64" s="60">
        <v>2441</v>
      </c>
      <c r="BR64" s="92">
        <v>2980</v>
      </c>
      <c r="BS64" s="58">
        <v>5420</v>
      </c>
    </row>
    <row r="65" spans="1:71" ht="18" customHeight="1" x14ac:dyDescent="0.3">
      <c r="A65" s="147" t="s">
        <v>190</v>
      </c>
      <c r="B65" s="204" t="s">
        <v>90</v>
      </c>
      <c r="C65" s="33"/>
      <c r="D65" s="34"/>
      <c r="E65" s="34"/>
      <c r="F65" s="32"/>
      <c r="G65" s="87"/>
      <c r="H65" s="87"/>
      <c r="I65" s="87"/>
      <c r="J65" s="33"/>
      <c r="K65" s="110"/>
      <c r="L65" s="34"/>
      <c r="M65" s="40"/>
      <c r="N65" s="87"/>
      <c r="O65" s="87"/>
      <c r="P65" s="87"/>
      <c r="Q65" s="87"/>
      <c r="R65" s="33"/>
      <c r="S65" s="86"/>
      <c r="T65" s="43"/>
      <c r="U65" s="33"/>
      <c r="V65" s="87"/>
      <c r="W65" s="87"/>
      <c r="X65" s="32"/>
      <c r="Y65" s="33"/>
      <c r="Z65" s="86"/>
      <c r="AA65" s="43"/>
      <c r="AB65" s="87"/>
      <c r="AC65" s="87"/>
      <c r="AD65" s="87"/>
      <c r="AE65" s="32"/>
      <c r="AF65" s="33"/>
      <c r="AG65" s="86"/>
      <c r="AH65" s="43"/>
      <c r="AI65" s="87"/>
      <c r="AJ65" s="86"/>
      <c r="AK65" s="32"/>
      <c r="AL65" s="32"/>
      <c r="AM65" s="33"/>
      <c r="AN65" s="86"/>
      <c r="AO65" s="40"/>
      <c r="AP65" s="32"/>
      <c r="AQ65" s="87"/>
      <c r="AR65" s="87"/>
      <c r="AS65" s="32"/>
      <c r="AT65" s="33"/>
      <c r="AU65" s="86"/>
      <c r="AV65" s="40"/>
      <c r="AW65" s="32"/>
      <c r="AX65" s="87"/>
      <c r="AY65" s="87"/>
      <c r="AZ65" s="87"/>
      <c r="BA65" s="110"/>
      <c r="BB65" s="86"/>
      <c r="BC65" s="40"/>
      <c r="BD65" s="87"/>
      <c r="BE65" s="87"/>
      <c r="BF65" s="87"/>
      <c r="BG65" s="87"/>
      <c r="BH65" s="87"/>
      <c r="BI65" s="86"/>
      <c r="BJ65" s="43"/>
      <c r="BK65" s="87"/>
      <c r="BL65" s="33"/>
      <c r="BM65" s="33"/>
      <c r="BN65" s="87"/>
      <c r="BO65" s="87"/>
      <c r="BP65" s="86"/>
      <c r="BQ65" s="43"/>
      <c r="BR65" s="87"/>
      <c r="BS65" s="86"/>
    </row>
    <row r="66" spans="1:71" ht="18" customHeight="1" thickBot="1" x14ac:dyDescent="0.35">
      <c r="A66" s="148" t="s">
        <v>191</v>
      </c>
      <c r="B66" s="205" t="s">
        <v>91</v>
      </c>
      <c r="C66" s="90">
        <v>182274</v>
      </c>
      <c r="D66" s="91">
        <v>192607</v>
      </c>
      <c r="E66" s="91">
        <v>208402</v>
      </c>
      <c r="F66" s="89">
        <v>42454</v>
      </c>
      <c r="G66" s="92">
        <v>51254</v>
      </c>
      <c r="H66" s="92">
        <v>93709</v>
      </c>
      <c r="I66" s="92">
        <v>50721</v>
      </c>
      <c r="J66" s="90">
        <v>64807</v>
      </c>
      <c r="K66" s="95">
        <v>115528</v>
      </c>
      <c r="L66" s="91">
        <v>209237</v>
      </c>
      <c r="M66" s="93">
        <v>46112</v>
      </c>
      <c r="N66" s="92">
        <v>57916</v>
      </c>
      <c r="O66" s="92">
        <v>104028</v>
      </c>
      <c r="P66" s="92">
        <v>56824</v>
      </c>
      <c r="Q66" s="92">
        <v>70709</v>
      </c>
      <c r="R66" s="90">
        <v>127533</v>
      </c>
      <c r="S66" s="94">
        <v>231561</v>
      </c>
      <c r="T66" s="96">
        <v>51645</v>
      </c>
      <c r="U66" s="90">
        <v>59443</v>
      </c>
      <c r="V66" s="92">
        <v>111088</v>
      </c>
      <c r="W66" s="92">
        <v>58203</v>
      </c>
      <c r="X66" s="89">
        <v>72104.244000000006</v>
      </c>
      <c r="Y66" s="90">
        <v>130307.24400000001</v>
      </c>
      <c r="Z66" s="94">
        <v>241395.24400000001</v>
      </c>
      <c r="AA66" s="96">
        <v>49662</v>
      </c>
      <c r="AB66" s="92">
        <v>63756</v>
      </c>
      <c r="AC66" s="92">
        <v>113418</v>
      </c>
      <c r="AD66" s="92">
        <v>59061</v>
      </c>
      <c r="AE66" s="89">
        <v>63739.625</v>
      </c>
      <c r="AF66" s="90">
        <v>122800.625</v>
      </c>
      <c r="AG66" s="94">
        <v>236218.625</v>
      </c>
      <c r="AH66" s="96">
        <v>47653</v>
      </c>
      <c r="AI66" s="92">
        <v>62104.501000000004</v>
      </c>
      <c r="AJ66" s="94">
        <v>109757.501</v>
      </c>
      <c r="AK66" s="89">
        <v>62825</v>
      </c>
      <c r="AL66" s="89">
        <v>75967.499000000011</v>
      </c>
      <c r="AM66" s="90">
        <v>138792.49900000001</v>
      </c>
      <c r="AN66" s="94">
        <v>248550</v>
      </c>
      <c r="AO66" s="93">
        <v>61305</v>
      </c>
      <c r="AP66" s="89">
        <v>69298</v>
      </c>
      <c r="AQ66" s="92">
        <v>130603.28200000001</v>
      </c>
      <c r="AR66" s="92">
        <v>68271</v>
      </c>
      <c r="AS66" s="89">
        <v>78641</v>
      </c>
      <c r="AT66" s="90">
        <v>146911.71799999999</v>
      </c>
      <c r="AU66" s="94">
        <v>277515</v>
      </c>
      <c r="AV66" s="93">
        <v>61786</v>
      </c>
      <c r="AW66" s="89">
        <v>79692</v>
      </c>
      <c r="AX66" s="92">
        <v>141477</v>
      </c>
      <c r="AY66" s="92">
        <v>78732</v>
      </c>
      <c r="AZ66" s="92">
        <v>94460</v>
      </c>
      <c r="BA66" s="95">
        <v>173192</v>
      </c>
      <c r="BB66" s="94">
        <v>314669</v>
      </c>
      <c r="BC66" s="93">
        <v>71380</v>
      </c>
      <c r="BD66" s="92">
        <v>87348</v>
      </c>
      <c r="BE66" s="92">
        <v>158728</v>
      </c>
      <c r="BF66" s="92">
        <v>83579</v>
      </c>
      <c r="BG66" s="92">
        <v>95950</v>
      </c>
      <c r="BH66" s="92">
        <v>179529</v>
      </c>
      <c r="BI66" s="94">
        <v>338257</v>
      </c>
      <c r="BJ66" s="96">
        <v>73795</v>
      </c>
      <c r="BK66" s="92">
        <v>86792</v>
      </c>
      <c r="BL66" s="90">
        <v>160587</v>
      </c>
      <c r="BM66" s="90">
        <v>87336</v>
      </c>
      <c r="BN66" s="92">
        <v>99992</v>
      </c>
      <c r="BO66" s="92">
        <v>187329</v>
      </c>
      <c r="BP66" s="94">
        <v>347916</v>
      </c>
      <c r="BQ66" s="96">
        <v>75790</v>
      </c>
      <c r="BR66" s="92">
        <v>92342</v>
      </c>
      <c r="BS66" s="94">
        <v>168132</v>
      </c>
    </row>
    <row r="68" spans="1:71" ht="20.25" thickBot="1" x14ac:dyDescent="0.35">
      <c r="A68" s="1" t="s">
        <v>122</v>
      </c>
    </row>
    <row r="69" spans="1:71" ht="20.25" thickBot="1" x14ac:dyDescent="0.35">
      <c r="A69" s="312"/>
      <c r="B69" s="202"/>
      <c r="C69" s="5" t="s">
        <v>141</v>
      </c>
      <c r="D69" s="2" t="s">
        <v>196</v>
      </c>
      <c r="E69" s="2" t="s">
        <v>197</v>
      </c>
      <c r="F69" s="3"/>
      <c r="G69" s="4"/>
      <c r="H69" s="4"/>
      <c r="I69" s="4"/>
      <c r="J69" s="5"/>
      <c r="K69" s="102"/>
      <c r="L69" s="28" t="s">
        <v>198</v>
      </c>
      <c r="M69" s="562" t="s">
        <v>126</v>
      </c>
      <c r="N69" s="563"/>
      <c r="O69" s="563"/>
      <c r="P69" s="563"/>
      <c r="Q69" s="563"/>
      <c r="R69" s="563"/>
      <c r="S69" s="564"/>
      <c r="T69" s="562" t="s">
        <v>127</v>
      </c>
      <c r="U69" s="563"/>
      <c r="V69" s="563"/>
      <c r="W69" s="563"/>
      <c r="X69" s="563"/>
      <c r="Y69" s="563"/>
      <c r="Z69" s="564"/>
      <c r="AA69" s="600" t="s">
        <v>154</v>
      </c>
      <c r="AB69" s="601"/>
      <c r="AC69" s="601"/>
      <c r="AD69" s="601"/>
      <c r="AE69" s="601"/>
      <c r="AF69" s="601"/>
      <c r="AG69" s="602"/>
      <c r="AH69" s="600" t="s">
        <v>155</v>
      </c>
      <c r="AI69" s="601"/>
      <c r="AJ69" s="601"/>
      <c r="AK69" s="601"/>
      <c r="AL69" s="601"/>
      <c r="AM69" s="601"/>
      <c r="AN69" s="602"/>
      <c r="AO69" s="586" t="s">
        <v>156</v>
      </c>
      <c r="AP69" s="587"/>
      <c r="AQ69" s="587"/>
      <c r="AR69" s="587"/>
      <c r="AS69" s="587"/>
      <c r="AT69" s="587"/>
      <c r="AU69" s="588"/>
      <c r="AV69" s="301" t="s">
        <v>131</v>
      </c>
      <c r="AW69" s="302"/>
      <c r="AX69" s="302"/>
      <c r="AY69" s="302"/>
      <c r="AZ69" s="302"/>
      <c r="BA69" s="302"/>
      <c r="BB69" s="303"/>
      <c r="BC69" s="301" t="s">
        <v>132</v>
      </c>
      <c r="BD69" s="305"/>
      <c r="BE69" s="305"/>
      <c r="BF69" s="305"/>
      <c r="BG69" s="305"/>
      <c r="BH69" s="305"/>
      <c r="BI69" s="486"/>
      <c r="BJ69" s="586" t="s">
        <v>133</v>
      </c>
      <c r="BK69" s="587"/>
      <c r="BL69" s="587"/>
      <c r="BM69" s="587"/>
      <c r="BN69" s="587"/>
      <c r="BO69" s="587"/>
      <c r="BP69" s="588"/>
      <c r="BQ69" s="571" t="s">
        <v>810</v>
      </c>
      <c r="BR69" s="572"/>
      <c r="BS69" s="573"/>
    </row>
    <row r="70" spans="1:71" ht="20.25" thickBot="1" x14ac:dyDescent="0.35">
      <c r="A70" s="313"/>
      <c r="B70" s="203"/>
      <c r="C70" s="8" t="s">
        <v>78</v>
      </c>
      <c r="D70" s="30" t="s">
        <v>71</v>
      </c>
      <c r="E70" s="30" t="s">
        <v>71</v>
      </c>
      <c r="F70" s="6" t="s">
        <v>72</v>
      </c>
      <c r="G70" s="7" t="s">
        <v>73</v>
      </c>
      <c r="H70" s="7" t="s">
        <v>74</v>
      </c>
      <c r="I70" s="7" t="s">
        <v>75</v>
      </c>
      <c r="J70" s="8" t="s">
        <v>76</v>
      </c>
      <c r="K70" s="9" t="s">
        <v>77</v>
      </c>
      <c r="L70" s="30" t="s">
        <v>71</v>
      </c>
      <c r="M70" s="6" t="s">
        <v>72</v>
      </c>
      <c r="N70" s="7" t="s">
        <v>73</v>
      </c>
      <c r="O70" s="7" t="s">
        <v>74</v>
      </c>
      <c r="P70" s="7" t="s">
        <v>75</v>
      </c>
      <c r="Q70" s="8" t="s">
        <v>76</v>
      </c>
      <c r="R70" s="9" t="s">
        <v>77</v>
      </c>
      <c r="S70" s="10" t="s">
        <v>78</v>
      </c>
      <c r="T70" s="109" t="s">
        <v>82</v>
      </c>
      <c r="U70" s="11" t="s">
        <v>73</v>
      </c>
      <c r="V70" s="7" t="s">
        <v>74</v>
      </c>
      <c r="W70" s="11" t="s">
        <v>80</v>
      </c>
      <c r="X70" s="9" t="s">
        <v>76</v>
      </c>
      <c r="Y70" s="9" t="s">
        <v>77</v>
      </c>
      <c r="Z70" s="10" t="s">
        <v>78</v>
      </c>
      <c r="AA70" s="24" t="s">
        <v>82</v>
      </c>
      <c r="AB70" s="11" t="s">
        <v>142</v>
      </c>
      <c r="AC70" s="11" t="s">
        <v>74</v>
      </c>
      <c r="AD70" s="11" t="s">
        <v>80</v>
      </c>
      <c r="AE70" s="14" t="s">
        <v>76</v>
      </c>
      <c r="AF70" s="14" t="s">
        <v>77</v>
      </c>
      <c r="AG70" s="15" t="s">
        <v>78</v>
      </c>
      <c r="AH70" s="24" t="s">
        <v>82</v>
      </c>
      <c r="AI70" s="11" t="s">
        <v>142</v>
      </c>
      <c r="AJ70" s="13" t="s">
        <v>74</v>
      </c>
      <c r="AK70" s="11" t="s">
        <v>80</v>
      </c>
      <c r="AL70" s="13" t="s">
        <v>76</v>
      </c>
      <c r="AM70" s="14" t="s">
        <v>77</v>
      </c>
      <c r="AN70" s="15" t="s">
        <v>78</v>
      </c>
      <c r="AO70" s="12" t="s">
        <v>82</v>
      </c>
      <c r="AP70" s="16" t="s">
        <v>142</v>
      </c>
      <c r="AQ70" s="11" t="s">
        <v>74</v>
      </c>
      <c r="AR70" s="11" t="s">
        <v>80</v>
      </c>
      <c r="AS70" s="14" t="s">
        <v>76</v>
      </c>
      <c r="AT70" s="14" t="s">
        <v>77</v>
      </c>
      <c r="AU70" s="15" t="s">
        <v>78</v>
      </c>
      <c r="AV70" s="12" t="s">
        <v>87</v>
      </c>
      <c r="AW70" s="16" t="s">
        <v>88</v>
      </c>
      <c r="AX70" s="11" t="s">
        <v>89</v>
      </c>
      <c r="AY70" s="11" t="s">
        <v>86</v>
      </c>
      <c r="AZ70" s="14" t="s">
        <v>76</v>
      </c>
      <c r="BA70" s="14" t="s">
        <v>77</v>
      </c>
      <c r="BB70" s="15" t="s">
        <v>78</v>
      </c>
      <c r="BC70" s="12" t="s">
        <v>87</v>
      </c>
      <c r="BD70" s="11" t="s">
        <v>88</v>
      </c>
      <c r="BE70" s="7" t="s">
        <v>89</v>
      </c>
      <c r="BF70" s="7" t="s">
        <v>86</v>
      </c>
      <c r="BG70" s="11" t="s">
        <v>84</v>
      </c>
      <c r="BH70" s="7" t="s">
        <v>85</v>
      </c>
      <c r="BI70" s="10" t="s">
        <v>71</v>
      </c>
      <c r="BJ70" s="24" t="s">
        <v>87</v>
      </c>
      <c r="BK70" s="11" t="s">
        <v>88</v>
      </c>
      <c r="BL70" s="13" t="s">
        <v>89</v>
      </c>
      <c r="BM70" s="13" t="s">
        <v>86</v>
      </c>
      <c r="BN70" s="11" t="s">
        <v>84</v>
      </c>
      <c r="BO70" s="7" t="s">
        <v>85</v>
      </c>
      <c r="BP70" s="10" t="s">
        <v>71</v>
      </c>
      <c r="BQ70" s="109" t="s">
        <v>87</v>
      </c>
      <c r="BR70" s="511" t="s">
        <v>88</v>
      </c>
      <c r="BS70" s="557" t="s">
        <v>89</v>
      </c>
    </row>
    <row r="71" spans="1:71" x14ac:dyDescent="0.3">
      <c r="A71" s="149" t="s">
        <v>176</v>
      </c>
      <c r="B71" s="206" t="s">
        <v>90</v>
      </c>
      <c r="C71" s="188"/>
      <c r="D71" s="185"/>
      <c r="E71" s="185"/>
      <c r="F71" s="186"/>
      <c r="G71" s="187"/>
      <c r="H71" s="187"/>
      <c r="I71" s="187"/>
      <c r="J71" s="188"/>
      <c r="K71" s="131"/>
      <c r="L71" s="185"/>
      <c r="M71" s="189"/>
      <c r="N71" s="187"/>
      <c r="O71" s="187"/>
      <c r="P71" s="187"/>
      <c r="Q71" s="187"/>
      <c r="R71" s="188"/>
      <c r="S71" s="190"/>
      <c r="T71" s="191"/>
      <c r="U71" s="187"/>
      <c r="V71" s="187"/>
      <c r="W71" s="187"/>
      <c r="X71" s="186"/>
      <c r="Y71" s="188"/>
      <c r="Z71" s="190"/>
      <c r="AA71" s="173"/>
      <c r="AB71" s="187"/>
      <c r="AC71" s="187"/>
      <c r="AD71" s="187"/>
      <c r="AE71" s="186"/>
      <c r="AF71" s="188"/>
      <c r="AG71" s="190"/>
      <c r="AH71" s="173"/>
      <c r="AI71" s="169"/>
      <c r="AJ71" s="170"/>
      <c r="AK71" s="169"/>
      <c r="AL71" s="186"/>
      <c r="AM71" s="188"/>
      <c r="AN71" s="190"/>
      <c r="AO71" s="171"/>
      <c r="AP71" s="168"/>
      <c r="AQ71" s="169"/>
      <c r="AR71" s="169"/>
      <c r="AS71" s="186"/>
      <c r="AT71" s="188"/>
      <c r="AU71" s="190"/>
      <c r="AV71" s="171"/>
      <c r="AW71" s="168"/>
      <c r="AX71" s="169"/>
      <c r="AY71" s="169"/>
      <c r="AZ71" s="186"/>
      <c r="BA71" s="188"/>
      <c r="BB71" s="190"/>
      <c r="BC71" s="171"/>
      <c r="BD71" s="169"/>
      <c r="BE71" s="169"/>
      <c r="BF71" s="169"/>
      <c r="BG71" s="169"/>
      <c r="BH71" s="169"/>
      <c r="BI71" s="172"/>
      <c r="BJ71" s="173"/>
      <c r="BK71" s="169"/>
      <c r="BL71" s="170"/>
      <c r="BM71" s="170"/>
      <c r="BN71" s="169"/>
      <c r="BO71" s="169"/>
      <c r="BP71" s="172"/>
      <c r="BQ71" s="173"/>
      <c r="BR71" s="169"/>
      <c r="BS71" s="172"/>
    </row>
    <row r="72" spans="1:71" ht="20.25" thickBot="1" x14ac:dyDescent="0.35">
      <c r="A72" s="150" t="s">
        <v>177</v>
      </c>
      <c r="B72" s="206" t="s">
        <v>91</v>
      </c>
      <c r="C72" s="188"/>
      <c r="D72" s="185">
        <v>-2.8681685440133498E-2</v>
      </c>
      <c r="E72" s="185">
        <v>3.8417027571972184E-2</v>
      </c>
      <c r="F72" s="186"/>
      <c r="G72" s="187"/>
      <c r="H72" s="187"/>
      <c r="I72" s="187"/>
      <c r="J72" s="188"/>
      <c r="K72" s="131"/>
      <c r="L72" s="185">
        <v>4.9852361639302734E-2</v>
      </c>
      <c r="M72" s="189">
        <v>0.11118464592984778</v>
      </c>
      <c r="N72" s="187">
        <v>6.689385333838116E-3</v>
      </c>
      <c r="O72" s="187"/>
      <c r="P72" s="187">
        <v>0.15013558614935341</v>
      </c>
      <c r="Q72" s="187">
        <v>7.5778037874013382E-2</v>
      </c>
      <c r="R72" s="188"/>
      <c r="S72" s="190">
        <v>7.9265890386972515E-2</v>
      </c>
      <c r="T72" s="191">
        <v>0.14657534246575343</v>
      </c>
      <c r="U72" s="187">
        <v>-7.1882313607488646E-3</v>
      </c>
      <c r="V72" s="187">
        <v>5.6215924161304498E-2</v>
      </c>
      <c r="W72" s="187">
        <v>-4.0761732033552489E-2</v>
      </c>
      <c r="X72" s="186">
        <v>-7.5214528817720838E-3</v>
      </c>
      <c r="Y72" s="188">
        <v>-2.0182967478972746E-2</v>
      </c>
      <c r="Z72" s="190">
        <v>1.136075198491171E-2</v>
      </c>
      <c r="AA72" s="191">
        <v>-0.12238325281803542</v>
      </c>
      <c r="AB72" s="187">
        <v>0.2113571308301061</v>
      </c>
      <c r="AC72" s="187">
        <v>6.1966656590787483E-2</v>
      </c>
      <c r="AD72" s="187">
        <v>9.4535829079145373E-5</v>
      </c>
      <c r="AE72" s="186">
        <v>-4.512406066203567E-2</v>
      </c>
      <c r="AF72" s="188">
        <v>-2.8261652876718335E-2</v>
      </c>
      <c r="AG72" s="190">
        <v>1.064423035449602E-2</v>
      </c>
      <c r="AH72" s="191">
        <v>1.0417283219887441E-2</v>
      </c>
      <c r="AI72" s="187">
        <v>-0.13062365778225671</v>
      </c>
      <c r="AJ72" s="188">
        <v>-7.8449750394114615E-2</v>
      </c>
      <c r="AK72" s="187">
        <v>0.11130541639096325</v>
      </c>
      <c r="AL72" s="186">
        <v>0.13540717849779949</v>
      </c>
      <c r="AM72" s="188">
        <v>0.12615715112735049</v>
      </c>
      <c r="AN72" s="190">
        <v>3.3451690252982003E-2</v>
      </c>
      <c r="AO72" s="189">
        <v>0.26319489192197287</v>
      </c>
      <c r="AP72" s="186">
        <v>0.11612702880077386</v>
      </c>
      <c r="AQ72" s="187">
        <v>0.17578537007838357</v>
      </c>
      <c r="AR72" s="187">
        <v>4.3789775868668501E-2</v>
      </c>
      <c r="AS72" s="186">
        <v>2.6697107878345117E-2</v>
      </c>
      <c r="AT72" s="188">
        <v>3.3170598323815081E-2</v>
      </c>
      <c r="AU72" s="190">
        <v>9.0791279890182652E-2</v>
      </c>
      <c r="AV72" s="189">
        <v>-2.8612502318679289E-2</v>
      </c>
      <c r="AW72" s="186">
        <v>4.3402405602716243E-2</v>
      </c>
      <c r="AX72" s="187">
        <v>1.2015879264983376E-2</v>
      </c>
      <c r="AY72" s="187">
        <v>0.15179184756449682</v>
      </c>
      <c r="AZ72" s="187">
        <v>8.046097176589595E-2</v>
      </c>
      <c r="BA72" s="131">
        <v>0.10776433318020229</v>
      </c>
      <c r="BB72" s="190">
        <v>6.6064718254701615E-2</v>
      </c>
      <c r="BC72" s="189">
        <v>5.4709504941041764E-2</v>
      </c>
      <c r="BD72" s="187">
        <v>0.10261613310857465</v>
      </c>
      <c r="BE72" s="187">
        <v>8.2577665782608722E-2</v>
      </c>
      <c r="BF72" s="187">
        <v>-2.7769916513372017E-2</v>
      </c>
      <c r="BG72" s="187">
        <v>6.2916306354733997E-2</v>
      </c>
      <c r="BH72" s="187">
        <v>2.6814449924137618E-2</v>
      </c>
      <c r="BI72" s="190">
        <v>4.9868744737406878E-2</v>
      </c>
      <c r="BJ72" s="191">
        <v>4.861268275019226E-2</v>
      </c>
      <c r="BK72" s="187">
        <v>1.8801556420233512E-2</v>
      </c>
      <c r="BL72" s="188">
        <v>3.0949131284813136E-2</v>
      </c>
      <c r="BM72" s="188">
        <v>0.11716333733580764</v>
      </c>
      <c r="BN72" s="187">
        <v>-2.3065590712196826E-2</v>
      </c>
      <c r="BO72" s="187">
        <v>2.9769328819506224E-2</v>
      </c>
      <c r="BP72" s="190">
        <v>3.0272293381768955E-2</v>
      </c>
      <c r="BQ72" s="191">
        <v>3.9625329131955045E-2</v>
      </c>
      <c r="BR72" s="187">
        <v>0.11124690641327262</v>
      </c>
      <c r="BS72" s="190">
        <v>8.1562186918562984E-2</v>
      </c>
    </row>
    <row r="73" spans="1:71" x14ac:dyDescent="0.3">
      <c r="A73" s="147" t="s">
        <v>178</v>
      </c>
      <c r="B73" s="204" t="s">
        <v>90</v>
      </c>
      <c r="C73" s="170"/>
      <c r="D73" s="166"/>
      <c r="E73" s="166"/>
      <c r="F73" s="168"/>
      <c r="G73" s="169"/>
      <c r="H73" s="169"/>
      <c r="I73" s="169"/>
      <c r="J73" s="170"/>
      <c r="K73" s="167"/>
      <c r="L73" s="166"/>
      <c r="M73" s="171"/>
      <c r="N73" s="169"/>
      <c r="O73" s="169"/>
      <c r="P73" s="169"/>
      <c r="Q73" s="169"/>
      <c r="R73" s="170"/>
      <c r="S73" s="172"/>
      <c r="T73" s="173"/>
      <c r="U73" s="169"/>
      <c r="V73" s="169"/>
      <c r="W73" s="169"/>
      <c r="X73" s="168"/>
      <c r="Y73" s="170"/>
      <c r="Z73" s="172"/>
      <c r="AA73" s="173"/>
      <c r="AB73" s="169"/>
      <c r="AC73" s="169"/>
      <c r="AD73" s="169"/>
      <c r="AE73" s="168"/>
      <c r="AF73" s="170"/>
      <c r="AG73" s="172"/>
      <c r="AH73" s="173"/>
      <c r="AI73" s="169"/>
      <c r="AJ73" s="170"/>
      <c r="AK73" s="169"/>
      <c r="AL73" s="168"/>
      <c r="AM73" s="170"/>
      <c r="AN73" s="172"/>
      <c r="AO73" s="171"/>
      <c r="AP73" s="168"/>
      <c r="AQ73" s="169"/>
      <c r="AR73" s="169"/>
      <c r="AS73" s="168"/>
      <c r="AT73" s="170"/>
      <c r="AU73" s="172"/>
      <c r="AV73" s="171"/>
      <c r="AW73" s="168"/>
      <c r="AX73" s="169"/>
      <c r="AY73" s="169"/>
      <c r="AZ73" s="169"/>
      <c r="BA73" s="167"/>
      <c r="BB73" s="172"/>
      <c r="BC73" s="171"/>
      <c r="BD73" s="169"/>
      <c r="BE73" s="169"/>
      <c r="BF73" s="169"/>
      <c r="BG73" s="169"/>
      <c r="BH73" s="169"/>
      <c r="BI73" s="172"/>
      <c r="BJ73" s="173"/>
      <c r="BK73" s="169"/>
      <c r="BL73" s="170"/>
      <c r="BM73" s="170"/>
      <c r="BN73" s="169"/>
      <c r="BO73" s="169"/>
      <c r="BP73" s="172"/>
      <c r="BQ73" s="173"/>
      <c r="BR73" s="169"/>
      <c r="BS73" s="172"/>
    </row>
    <row r="74" spans="1:71" ht="20.25" thickBot="1" x14ac:dyDescent="0.35">
      <c r="A74" s="148" t="s">
        <v>179</v>
      </c>
      <c r="B74" s="205" t="s">
        <v>91</v>
      </c>
      <c r="C74" s="179"/>
      <c r="D74" s="176">
        <v>0.148685318611397</v>
      </c>
      <c r="E74" s="176">
        <v>3.9304333659172297E-2</v>
      </c>
      <c r="F74" s="177"/>
      <c r="G74" s="178"/>
      <c r="H74" s="178"/>
      <c r="I74" s="178"/>
      <c r="J74" s="179"/>
      <c r="K74" s="120"/>
      <c r="L74" s="176">
        <v>-7.4460163812360425E-2</v>
      </c>
      <c r="M74" s="180">
        <v>-4.4356230583362133E-2</v>
      </c>
      <c r="N74" s="178">
        <v>0.24161869285472393</v>
      </c>
      <c r="O74" s="178"/>
      <c r="P74" s="178">
        <v>0.13637105993793885</v>
      </c>
      <c r="Q74" s="178">
        <v>0.25319295823265442</v>
      </c>
      <c r="R74" s="179"/>
      <c r="S74" s="181">
        <v>0.14709742981750429</v>
      </c>
      <c r="T74" s="182">
        <v>0.15748600325085782</v>
      </c>
      <c r="U74" s="178">
        <v>6.4912041456429925E-2</v>
      </c>
      <c r="V74" s="178">
        <v>0.10473970473970473</v>
      </c>
      <c r="W74" s="178">
        <v>7.2434607645875282E-2</v>
      </c>
      <c r="X74" s="177">
        <v>4.1298856906762049E-2</v>
      </c>
      <c r="Y74" s="179">
        <v>5.6386400393783731E-2</v>
      </c>
      <c r="Z74" s="181">
        <v>7.9357388062456069E-2</v>
      </c>
      <c r="AA74" s="182">
        <v>6.4752691527539374E-2</v>
      </c>
      <c r="AB74" s="178">
        <v>-8.8615699833525463E-2</v>
      </c>
      <c r="AC74" s="178">
        <v>-1.9482346321564203E-2</v>
      </c>
      <c r="AD74" s="178">
        <v>0.10479764138300718</v>
      </c>
      <c r="AE74" s="177">
        <v>-6.0975779113278117E-3</v>
      </c>
      <c r="AF74" s="179">
        <v>4.8985110768773987E-2</v>
      </c>
      <c r="AG74" s="181">
        <v>1.5693684363916605E-2</v>
      </c>
      <c r="AH74" s="182">
        <v>-0.14155920281359902</v>
      </c>
      <c r="AI74" s="178">
        <v>6.8336799213151389E-2</v>
      </c>
      <c r="AJ74" s="179">
        <v>-3.440549458431974E-2</v>
      </c>
      <c r="AK74" s="178">
        <v>-0.12457544881125671</v>
      </c>
      <c r="AL74" s="177">
        <v>6.9180978042169938E-2</v>
      </c>
      <c r="AM74" s="179">
        <v>-3.2180244039381689E-2</v>
      </c>
      <c r="AN74" s="181">
        <v>-3.3224771318078994E-2</v>
      </c>
      <c r="AO74" s="180">
        <v>0.4137931034482758</v>
      </c>
      <c r="AP74" s="177">
        <v>0.15077703218566874</v>
      </c>
      <c r="AQ74" s="178">
        <v>0.26524629433608937</v>
      </c>
      <c r="AR74" s="178">
        <v>7.5794651517250955E-2</v>
      </c>
      <c r="AS74" s="177">
        <v>0.10771051920513752</v>
      </c>
      <c r="AT74" s="179">
        <v>9.2608096686213504E-2</v>
      </c>
      <c r="AU74" s="181">
        <v>0.17354508410824376</v>
      </c>
      <c r="AV74" s="180">
        <v>-9.6595025356194242E-3</v>
      </c>
      <c r="AW74" s="177">
        <v>0.13411401724663663</v>
      </c>
      <c r="AX74" s="178">
        <v>6.4190094285866639E-2</v>
      </c>
      <c r="AY74" s="178">
        <v>0.22243531371031211</v>
      </c>
      <c r="AZ74" s="178">
        <v>0.21682194833901725</v>
      </c>
      <c r="BA74" s="120">
        <v>0.21943728883088798</v>
      </c>
      <c r="BB74" s="181">
        <v>0.1409662867996202</v>
      </c>
      <c r="BC74" s="180">
        <v>7.754206291148491E-2</v>
      </c>
      <c r="BD74" s="178">
        <v>6.4169630251440291E-2</v>
      </c>
      <c r="BE74" s="178">
        <v>7.0222201036258536E-2</v>
      </c>
      <c r="BF74" s="178">
        <v>-2.929090717521865E-2</v>
      </c>
      <c r="BG74" s="178">
        <v>0.10897790096060933</v>
      </c>
      <c r="BH74" s="178">
        <v>4.4447480196637912E-2</v>
      </c>
      <c r="BI74" s="181">
        <v>5.6598865941840604E-2</v>
      </c>
      <c r="BJ74" s="182">
        <v>0.14539488572075121</v>
      </c>
      <c r="BK74" s="178">
        <v>0.14886363636363642</v>
      </c>
      <c r="BL74" s="179">
        <v>0.14728322507475</v>
      </c>
      <c r="BM74" s="179">
        <v>0.24367741235211104</v>
      </c>
      <c r="BN74" s="178">
        <v>0.10566194837635301</v>
      </c>
      <c r="BO74" s="178">
        <v>0.16547304937806251</v>
      </c>
      <c r="BP74" s="181">
        <v>0.1567869627295555</v>
      </c>
      <c r="BQ74" s="182">
        <v>0.1119233428825448</v>
      </c>
      <c r="BR74" s="178">
        <v>5.0362677217276719E-2</v>
      </c>
      <c r="BS74" s="181">
        <v>7.8364412491574997E-2</v>
      </c>
    </row>
    <row r="75" spans="1:71" ht="18" customHeight="1" x14ac:dyDescent="0.3">
      <c r="A75" s="216" t="s">
        <v>180</v>
      </c>
      <c r="B75" s="217" t="s">
        <v>90</v>
      </c>
      <c r="C75" s="188"/>
      <c r="D75" s="185"/>
      <c r="E75" s="185"/>
      <c r="F75" s="186"/>
      <c r="G75" s="187"/>
      <c r="H75" s="187"/>
      <c r="I75" s="187"/>
      <c r="J75" s="188"/>
      <c r="K75" s="131"/>
      <c r="L75" s="185"/>
      <c r="M75" s="189"/>
      <c r="N75" s="187"/>
      <c r="O75" s="187"/>
      <c r="P75" s="187"/>
      <c r="Q75" s="187"/>
      <c r="R75" s="188"/>
      <c r="S75" s="190"/>
      <c r="T75" s="191"/>
      <c r="U75" s="187"/>
      <c r="V75" s="187"/>
      <c r="W75" s="187"/>
      <c r="X75" s="186"/>
      <c r="Y75" s="188"/>
      <c r="Z75" s="190"/>
      <c r="AA75" s="191"/>
      <c r="AB75" s="187"/>
      <c r="AC75" s="187"/>
      <c r="AD75" s="187"/>
      <c r="AE75" s="186"/>
      <c r="AF75" s="188"/>
      <c r="AG75" s="190"/>
      <c r="AH75" s="191"/>
      <c r="AI75" s="187"/>
      <c r="AJ75" s="188"/>
      <c r="AK75" s="187"/>
      <c r="AL75" s="186"/>
      <c r="AM75" s="188"/>
      <c r="AN75" s="190"/>
      <c r="AO75" s="189"/>
      <c r="AP75" s="186"/>
      <c r="AQ75" s="187"/>
      <c r="AR75" s="187"/>
      <c r="AS75" s="186"/>
      <c r="AT75" s="188"/>
      <c r="AU75" s="190"/>
      <c r="AV75" s="189"/>
      <c r="AW75" s="186"/>
      <c r="AX75" s="187"/>
      <c r="AY75" s="187"/>
      <c r="AZ75" s="196"/>
      <c r="BA75" s="194"/>
      <c r="BB75" s="199"/>
      <c r="BC75" s="189"/>
      <c r="BD75" s="196"/>
      <c r="BE75" s="196"/>
      <c r="BF75" s="196"/>
      <c r="BG75" s="196"/>
      <c r="BH75" s="196"/>
      <c r="BI75" s="199"/>
      <c r="BJ75" s="191"/>
      <c r="BK75" s="196"/>
      <c r="BL75" s="197"/>
      <c r="BM75" s="197"/>
      <c r="BN75" s="196"/>
      <c r="BO75" s="196"/>
      <c r="BP75" s="199"/>
      <c r="BQ75" s="191"/>
      <c r="BR75" s="196"/>
      <c r="BS75" s="199"/>
    </row>
    <row r="76" spans="1:71" ht="18" customHeight="1" thickBot="1" x14ac:dyDescent="0.35">
      <c r="A76" s="216" t="s">
        <v>181</v>
      </c>
      <c r="B76" s="217" t="s">
        <v>91</v>
      </c>
      <c r="C76" s="188"/>
      <c r="D76" s="185">
        <v>0.20544936483438203</v>
      </c>
      <c r="E76" s="185">
        <v>8.9870488009060834E-2</v>
      </c>
      <c r="F76" s="186"/>
      <c r="G76" s="187"/>
      <c r="H76" s="187"/>
      <c r="I76" s="187"/>
      <c r="J76" s="188"/>
      <c r="K76" s="131"/>
      <c r="L76" s="185">
        <v>-6.7278149286101541E-2</v>
      </c>
      <c r="M76" s="189">
        <v>-7.4009661835748752E-2</v>
      </c>
      <c r="N76" s="187">
        <v>0.14688398849472684</v>
      </c>
      <c r="O76" s="187"/>
      <c r="P76" s="187">
        <v>0.16281310211946054</v>
      </c>
      <c r="Q76" s="187">
        <v>0.26787830896878706</v>
      </c>
      <c r="R76" s="188"/>
      <c r="S76" s="190">
        <v>0.12517560432107744</v>
      </c>
      <c r="T76" s="191">
        <v>0.15400667779632715</v>
      </c>
      <c r="U76" s="187">
        <v>0.14512623307139272</v>
      </c>
      <c r="V76" s="187">
        <v>0.14907639469042988</v>
      </c>
      <c r="W76" s="187">
        <v>8.2684341342170731E-2</v>
      </c>
      <c r="X76" s="186">
        <v>4.0713929573075625E-2</v>
      </c>
      <c r="Y76" s="188">
        <v>6.0968524168941718E-2</v>
      </c>
      <c r="Z76" s="190">
        <v>0.10183415852240918</v>
      </c>
      <c r="AA76" s="191">
        <v>4.6654611211573327E-2</v>
      </c>
      <c r="AB76" s="187">
        <v>-8.453788874288215E-2</v>
      </c>
      <c r="AC76" s="187">
        <v>-2.5931012198077363E-2</v>
      </c>
      <c r="AD76" s="187">
        <v>0.1195286195286196</v>
      </c>
      <c r="AE76" s="186">
        <v>2.7278598871558923E-2</v>
      </c>
      <c r="AF76" s="188">
        <v>7.2896388805765655E-2</v>
      </c>
      <c r="AG76" s="190">
        <v>2.5093561337311554E-2</v>
      </c>
      <c r="AH76" s="191">
        <v>-6.7553559087767834E-2</v>
      </c>
      <c r="AI76" s="187">
        <v>0.10783684210526334</v>
      </c>
      <c r="AJ76" s="188">
        <v>2.3647122242494767E-2</v>
      </c>
      <c r="AK76" s="187">
        <v>-0.10116199589883801</v>
      </c>
      <c r="AL76" s="186">
        <v>2.9054708705263055E-2</v>
      </c>
      <c r="AM76" s="188">
        <v>-3.813641219302033E-2</v>
      </c>
      <c r="AN76" s="190">
        <v>-9.7392350166025654E-3</v>
      </c>
      <c r="AO76" s="189">
        <v>0.34945340003705772</v>
      </c>
      <c r="AP76" s="186">
        <v>0.11717865628046198</v>
      </c>
      <c r="AQ76" s="187">
        <v>0.21876229681320059</v>
      </c>
      <c r="AR76" s="187">
        <v>1.8328821292775688E-2</v>
      </c>
      <c r="AS76" s="186">
        <v>9.4220069133192696E-2</v>
      </c>
      <c r="AT76" s="188">
        <v>5.7626495660743959E-2</v>
      </c>
      <c r="AU76" s="190">
        <v>0.13418530351437696</v>
      </c>
      <c r="AV76" s="189">
        <v>-1.9909378003569955E-2</v>
      </c>
      <c r="AW76" s="186">
        <v>0.12445432235457488</v>
      </c>
      <c r="AX76" s="187">
        <v>5.4561517215248045E-2</v>
      </c>
      <c r="AY76" s="187">
        <v>0.20050565214430205</v>
      </c>
      <c r="AZ76" s="196">
        <v>0.21546651121168203</v>
      </c>
      <c r="BA76" s="194">
        <v>0.20852066164412553</v>
      </c>
      <c r="BB76" s="199">
        <v>0.12991685050059387</v>
      </c>
      <c r="BC76" s="189">
        <v>1.3729335948444943E-2</v>
      </c>
      <c r="BD76" s="196">
        <v>3.7262726581052119E-2</v>
      </c>
      <c r="BE76" s="196">
        <v>2.6655214421356987E-2</v>
      </c>
      <c r="BF76" s="196">
        <v>-3.5954217467031646E-2</v>
      </c>
      <c r="BG76" s="196">
        <v>7.4235783679921896E-2</v>
      </c>
      <c r="BH76" s="196">
        <v>2.3417363681002223E-2</v>
      </c>
      <c r="BI76" s="199">
        <v>2.4960201844231422E-2</v>
      </c>
      <c r="BJ76" s="191">
        <v>0.13128800442233279</v>
      </c>
      <c r="BK76" s="196">
        <v>0.13446028063197435</v>
      </c>
      <c r="BL76" s="197">
        <v>0.13305089949039117</v>
      </c>
      <c r="BM76" s="197">
        <v>0.21202735836882169</v>
      </c>
      <c r="BN76" s="196">
        <v>0.10834655035685969</v>
      </c>
      <c r="BO76" s="196">
        <v>0.15338902281773836</v>
      </c>
      <c r="BP76" s="199">
        <v>0.14368186613527145</v>
      </c>
      <c r="BQ76" s="191">
        <v>0.1277791351087223</v>
      </c>
      <c r="BR76" s="196">
        <v>3.9150759641604971E-2</v>
      </c>
      <c r="BS76" s="199">
        <v>7.8519562154546474E-2</v>
      </c>
    </row>
    <row r="77" spans="1:71" x14ac:dyDescent="0.3">
      <c r="A77" s="147" t="s">
        <v>182</v>
      </c>
      <c r="B77" s="204" t="s">
        <v>90</v>
      </c>
      <c r="C77" s="170"/>
      <c r="D77" s="166"/>
      <c r="E77" s="166"/>
      <c r="F77" s="168"/>
      <c r="G77" s="169"/>
      <c r="H77" s="169"/>
      <c r="I77" s="169"/>
      <c r="J77" s="170"/>
      <c r="K77" s="167"/>
      <c r="L77" s="166"/>
      <c r="M77" s="171"/>
      <c r="N77" s="169"/>
      <c r="O77" s="169"/>
      <c r="P77" s="169"/>
      <c r="Q77" s="169"/>
      <c r="R77" s="170"/>
      <c r="S77" s="172"/>
      <c r="T77" s="173"/>
      <c r="U77" s="169"/>
      <c r="V77" s="169"/>
      <c r="W77" s="169"/>
      <c r="X77" s="168"/>
      <c r="Y77" s="170"/>
      <c r="Z77" s="172"/>
      <c r="AA77" s="173"/>
      <c r="AB77" s="169"/>
      <c r="AC77" s="169"/>
      <c r="AD77" s="169"/>
      <c r="AE77" s="168"/>
      <c r="AF77" s="170"/>
      <c r="AG77" s="172"/>
      <c r="AH77" s="173"/>
      <c r="AI77" s="169"/>
      <c r="AJ77" s="170"/>
      <c r="AK77" s="169"/>
      <c r="AL77" s="168"/>
      <c r="AM77" s="170"/>
      <c r="AN77" s="172"/>
      <c r="AO77" s="171"/>
      <c r="AP77" s="168"/>
      <c r="AQ77" s="169"/>
      <c r="AR77" s="169"/>
      <c r="AS77" s="168"/>
      <c r="AT77" s="170"/>
      <c r="AU77" s="172"/>
      <c r="AV77" s="171"/>
      <c r="AW77" s="168"/>
      <c r="AX77" s="169"/>
      <c r="AY77" s="169"/>
      <c r="AZ77" s="169"/>
      <c r="BA77" s="167"/>
      <c r="BB77" s="172"/>
      <c r="BC77" s="171"/>
      <c r="BD77" s="169"/>
      <c r="BE77" s="169"/>
      <c r="BF77" s="169"/>
      <c r="BG77" s="169"/>
      <c r="BH77" s="169"/>
      <c r="BI77" s="172"/>
      <c r="BJ77" s="173"/>
      <c r="BK77" s="169"/>
      <c r="BL77" s="170"/>
      <c r="BM77" s="170"/>
      <c r="BN77" s="169"/>
      <c r="BO77" s="169"/>
      <c r="BP77" s="172"/>
      <c r="BQ77" s="173"/>
      <c r="BR77" s="169"/>
      <c r="BS77" s="172"/>
    </row>
    <row r="78" spans="1:71" ht="20.25" thickBot="1" x14ac:dyDescent="0.35">
      <c r="A78" s="148" t="s">
        <v>183</v>
      </c>
      <c r="B78" s="205" t="s">
        <v>91</v>
      </c>
      <c r="C78" s="179"/>
      <c r="D78" s="176">
        <v>0.18176786406154877</v>
      </c>
      <c r="E78" s="176">
        <v>5.0114748723713243E-2</v>
      </c>
      <c r="F78" s="177"/>
      <c r="G78" s="178"/>
      <c r="H78" s="178"/>
      <c r="I78" s="178"/>
      <c r="J78" s="179"/>
      <c r="K78" s="120"/>
      <c r="L78" s="176">
        <v>-6.7213772802283578E-2</v>
      </c>
      <c r="M78" s="180">
        <v>8.9041095890410871E-2</v>
      </c>
      <c r="N78" s="178">
        <v>0.21306209850107072</v>
      </c>
      <c r="O78" s="178"/>
      <c r="P78" s="178">
        <v>4.8427006009190476E-2</v>
      </c>
      <c r="Q78" s="178">
        <v>1.2568482114083235E-2</v>
      </c>
      <c r="R78" s="179"/>
      <c r="S78" s="181">
        <v>8.3102228172516002E-2</v>
      </c>
      <c r="T78" s="182">
        <v>0.18050314465408812</v>
      </c>
      <c r="U78" s="178">
        <v>6.9020300088261211E-2</v>
      </c>
      <c r="V78" s="178">
        <v>0.11998083373263047</v>
      </c>
      <c r="W78" s="178">
        <v>0.16385704652730948</v>
      </c>
      <c r="X78" s="177">
        <v>2.5422342457033897E-2</v>
      </c>
      <c r="Y78" s="179">
        <v>9.2555782925431762E-2</v>
      </c>
      <c r="Z78" s="181">
        <v>0.10518956383542299</v>
      </c>
      <c r="AA78" s="182">
        <v>-4.191085064819744E-2</v>
      </c>
      <c r="AB78" s="178">
        <v>9.8579920739762184E-2</v>
      </c>
      <c r="AC78" s="178">
        <v>3.0889021990245569E-2</v>
      </c>
      <c r="AD78" s="178">
        <v>-4.4466975666280439E-2</v>
      </c>
      <c r="AE78" s="177">
        <v>-5.6477171536964188E-2</v>
      </c>
      <c r="AF78" s="179">
        <v>-5.0265010877485361E-2</v>
      </c>
      <c r="AG78" s="181">
        <v>-1.2379790110979338E-2</v>
      </c>
      <c r="AH78" s="182">
        <v>-9.101019462465243E-2</v>
      </c>
      <c r="AI78" s="178">
        <v>-3.379543063279733E-2</v>
      </c>
      <c r="AJ78" s="179">
        <v>-5.9415753652058423E-2</v>
      </c>
      <c r="AK78" s="178">
        <v>7.9126875852660206E-2</v>
      </c>
      <c r="AL78" s="177">
        <v>0.18010572336820641</v>
      </c>
      <c r="AM78" s="179">
        <v>0.12755650486411052</v>
      </c>
      <c r="AN78" s="181">
        <v>3.6448017496905516E-2</v>
      </c>
      <c r="AO78" s="180">
        <v>0.28344208809135396</v>
      </c>
      <c r="AP78" s="177">
        <v>0.16644392274677733</v>
      </c>
      <c r="AQ78" s="178">
        <v>0.21710567244953061</v>
      </c>
      <c r="AR78" s="178">
        <v>8.7732546705998171E-2</v>
      </c>
      <c r="AS78" s="177">
        <v>-2.0884643994201535E-2</v>
      </c>
      <c r="AT78" s="179">
        <v>3.321178681083703E-2</v>
      </c>
      <c r="AU78" s="181">
        <v>0.11453211581987044</v>
      </c>
      <c r="AV78" s="180">
        <v>0.12758182395932627</v>
      </c>
      <c r="AW78" s="177">
        <v>-7.2169074591960092E-3</v>
      </c>
      <c r="AX78" s="178">
        <v>5.4283235701310106E-2</v>
      </c>
      <c r="AY78" s="178">
        <v>0.17891390635428017</v>
      </c>
      <c r="AZ78" s="178">
        <v>0.2834169181851609</v>
      </c>
      <c r="BA78" s="120">
        <v>0.22868179813001444</v>
      </c>
      <c r="BB78" s="181">
        <v>0.14446272889604717</v>
      </c>
      <c r="BC78" s="180">
        <v>0.19585740453712841</v>
      </c>
      <c r="BD78" s="178">
        <v>0.26894586144443822</v>
      </c>
      <c r="BE78" s="178">
        <v>0.23326015930120447</v>
      </c>
      <c r="BF78" s="178">
        <v>0.2105378464234855</v>
      </c>
      <c r="BG78" s="178">
        <v>9.5829636202307E-2</v>
      </c>
      <c r="BH78" s="178">
        <v>0.1534858047840868</v>
      </c>
      <c r="BI78" s="181">
        <v>0.18897420993055336</v>
      </c>
      <c r="BJ78" s="182">
        <v>7.6469895133733923E-2</v>
      </c>
      <c r="BK78" s="178">
        <v>3.9170019055684957E-2</v>
      </c>
      <c r="BL78" s="179">
        <v>5.6878380639045378E-2</v>
      </c>
      <c r="BM78" s="179">
        <v>3.1218894217717841E-2</v>
      </c>
      <c r="BN78" s="178">
        <v>6.6902834008097267E-2</v>
      </c>
      <c r="BO78" s="178">
        <v>4.8062682146098989E-2</v>
      </c>
      <c r="BP78" s="181">
        <v>5.2130506381226738E-2</v>
      </c>
      <c r="BQ78" s="182">
        <v>1.6965849387040377E-2</v>
      </c>
      <c r="BR78" s="178">
        <v>0.13050122249388751</v>
      </c>
      <c r="BS78" s="181">
        <v>7.5713607344483735E-2</v>
      </c>
    </row>
    <row r="79" spans="1:71" x14ac:dyDescent="0.3">
      <c r="A79" s="149" t="s">
        <v>184</v>
      </c>
      <c r="B79" s="206" t="s">
        <v>90</v>
      </c>
      <c r="C79" s="188"/>
      <c r="D79" s="185"/>
      <c r="E79" s="185"/>
      <c r="F79" s="186"/>
      <c r="G79" s="187"/>
      <c r="H79" s="187"/>
      <c r="I79" s="187"/>
      <c r="J79" s="188"/>
      <c r="K79" s="131"/>
      <c r="L79" s="185"/>
      <c r="M79" s="189"/>
      <c r="N79" s="187"/>
      <c r="O79" s="187"/>
      <c r="P79" s="187"/>
      <c r="Q79" s="187"/>
      <c r="R79" s="188"/>
      <c r="S79" s="190"/>
      <c r="T79" s="191"/>
      <c r="U79" s="187"/>
      <c r="V79" s="187"/>
      <c r="W79" s="187"/>
      <c r="X79" s="186"/>
      <c r="Y79" s="188"/>
      <c r="Z79" s="190"/>
      <c r="AA79" s="191"/>
      <c r="AB79" s="187"/>
      <c r="AC79" s="187"/>
      <c r="AD79" s="187"/>
      <c r="AE79" s="186"/>
      <c r="AF79" s="188"/>
      <c r="AG79" s="190"/>
      <c r="AH79" s="191"/>
      <c r="AI79" s="187"/>
      <c r="AJ79" s="188"/>
      <c r="AK79" s="187"/>
      <c r="AL79" s="186"/>
      <c r="AM79" s="188"/>
      <c r="AN79" s="190"/>
      <c r="AO79" s="189"/>
      <c r="AP79" s="186"/>
      <c r="AQ79" s="187"/>
      <c r="AR79" s="187"/>
      <c r="AS79" s="186"/>
      <c r="AT79" s="188"/>
      <c r="AU79" s="190"/>
      <c r="AV79" s="189"/>
      <c r="AW79" s="186"/>
      <c r="AX79" s="187"/>
      <c r="AY79" s="187"/>
      <c r="AZ79" s="187"/>
      <c r="BA79" s="131"/>
      <c r="BB79" s="190"/>
      <c r="BC79" s="189"/>
      <c r="BD79" s="187"/>
      <c r="BE79" s="187"/>
      <c r="BF79" s="187"/>
      <c r="BG79" s="187"/>
      <c r="BH79" s="187"/>
      <c r="BI79" s="190"/>
      <c r="BJ79" s="191"/>
      <c r="BK79" s="187"/>
      <c r="BL79" s="188"/>
      <c r="BM79" s="188"/>
      <c r="BN79" s="187"/>
      <c r="BO79" s="187"/>
      <c r="BP79" s="190"/>
      <c r="BQ79" s="191"/>
      <c r="BR79" s="187"/>
      <c r="BS79" s="190"/>
    </row>
    <row r="80" spans="1:71" ht="20.25" thickBot="1" x14ac:dyDescent="0.35">
      <c r="A80" s="150" t="s">
        <v>185</v>
      </c>
      <c r="B80" s="206" t="s">
        <v>91</v>
      </c>
      <c r="C80" s="188"/>
      <c r="D80" s="185">
        <v>0.10441438546261939</v>
      </c>
      <c r="E80" s="185">
        <v>0.15128428960664508</v>
      </c>
      <c r="F80" s="186"/>
      <c r="G80" s="187"/>
      <c r="H80" s="187"/>
      <c r="I80" s="187"/>
      <c r="J80" s="188"/>
      <c r="K80" s="131"/>
      <c r="L80" s="185">
        <v>1.3809108037314388E-2</v>
      </c>
      <c r="M80" s="189">
        <v>0.16784602320973674</v>
      </c>
      <c r="N80" s="187">
        <v>0.30087505087505084</v>
      </c>
      <c r="O80" s="187"/>
      <c r="P80" s="187">
        <v>0.16751058354777126</v>
      </c>
      <c r="Q80" s="187">
        <v>9.092470163990729E-2</v>
      </c>
      <c r="R80" s="188"/>
      <c r="S80" s="190">
        <v>0.17707318178727638</v>
      </c>
      <c r="T80" s="191">
        <v>8.1919534658264626E-2</v>
      </c>
      <c r="U80" s="187">
        <v>6.147829487680867E-2</v>
      </c>
      <c r="V80" s="187">
        <v>7.1533600921988683E-2</v>
      </c>
      <c r="W80" s="187">
        <v>2.8226093138997488E-2</v>
      </c>
      <c r="X80" s="186">
        <v>0.11048559735558028</v>
      </c>
      <c r="Y80" s="188">
        <v>6.7188212004631653E-2</v>
      </c>
      <c r="Z80" s="190">
        <v>6.9293553604436342E-2</v>
      </c>
      <c r="AA80" s="191">
        <v>-7.1236559139784994E-2</v>
      </c>
      <c r="AB80" s="187">
        <v>-7.4570775919239551E-2</v>
      </c>
      <c r="AC80" s="187">
        <v>-7.2914735007232112E-2</v>
      </c>
      <c r="AD80" s="187">
        <v>5.186004701977609E-3</v>
      </c>
      <c r="AE80" s="186">
        <v>-0.40561473809393866</v>
      </c>
      <c r="AF80" s="188">
        <v>-0.19768264755880172</v>
      </c>
      <c r="AG80" s="190">
        <v>-0.13710593874150689</v>
      </c>
      <c r="AH80" s="191">
        <v>9.8247306640939058E-2</v>
      </c>
      <c r="AI80" s="187">
        <v>0.15342065451070952</v>
      </c>
      <c r="AJ80" s="188">
        <v>0.12596751610193224</v>
      </c>
      <c r="AK80" s="187">
        <v>0.10524867579280461</v>
      </c>
      <c r="AL80" s="186">
        <v>0.59183347393335239</v>
      </c>
      <c r="AM80" s="188">
        <v>0.2832667536945972</v>
      </c>
      <c r="AN80" s="190">
        <v>0.20121429842129723</v>
      </c>
      <c r="AO80" s="189">
        <v>0.23982430453879933</v>
      </c>
      <c r="AP80" s="186">
        <v>9.199851440823803E-2</v>
      </c>
      <c r="AQ80" s="187">
        <v>0.16375265092743807</v>
      </c>
      <c r="AR80" s="187">
        <v>8.6245596564386462E-2</v>
      </c>
      <c r="AS80" s="186">
        <v>-2.3234875308890901E-2</v>
      </c>
      <c r="AT80" s="188">
        <v>3.6578918652665493E-2</v>
      </c>
      <c r="AU80" s="190">
        <v>9.8761357121762261E-2</v>
      </c>
      <c r="AV80" s="189">
        <v>-0.14371752479924427</v>
      </c>
      <c r="AW80" s="186">
        <v>0.36214806438771663</v>
      </c>
      <c r="AX80" s="187">
        <v>0.10058778935984303</v>
      </c>
      <c r="AY80" s="187">
        <v>6.4247450882694013E-2</v>
      </c>
      <c r="AZ80" s="187">
        <v>0.49382745398773031</v>
      </c>
      <c r="BA80" s="131">
        <v>0.24793269747434832</v>
      </c>
      <c r="BB80" s="190">
        <v>0.17162598026815079</v>
      </c>
      <c r="BC80" s="189">
        <v>0.31457729968280246</v>
      </c>
      <c r="BD80" s="187">
        <v>-4.3862761030292963E-2</v>
      </c>
      <c r="BE80" s="187">
        <v>0.10029295837472318</v>
      </c>
      <c r="BF80" s="187">
        <v>6.4391084311403057E-2</v>
      </c>
      <c r="BG80" s="187">
        <v>-0.21394326654007223</v>
      </c>
      <c r="BH80" s="187">
        <v>-7.8087671807410164E-2</v>
      </c>
      <c r="BI80" s="190">
        <v>8.6906063182328186E-3</v>
      </c>
      <c r="BJ80" s="191">
        <v>-4.9517415023080158E-2</v>
      </c>
      <c r="BK80" s="187">
        <v>-0.18964178235122808</v>
      </c>
      <c r="BL80" s="188">
        <v>-0.1222740451279466</v>
      </c>
      <c r="BM80" s="188">
        <v>-9.5346484572584767E-2</v>
      </c>
      <c r="BN80" s="187">
        <v>-1.5216823406478563E-2</v>
      </c>
      <c r="BO80" s="187">
        <v>-6.0372840773046055E-2</v>
      </c>
      <c r="BP80" s="190">
        <v>-9.3221132620707192E-2</v>
      </c>
      <c r="BQ80" s="191">
        <v>-8.0518763796909476E-2</v>
      </c>
      <c r="BR80" s="187">
        <v>-5.8101227912548126E-3</v>
      </c>
      <c r="BS80" s="190">
        <v>-4.469337929053574E-2</v>
      </c>
    </row>
    <row r="81" spans="1:71" x14ac:dyDescent="0.3">
      <c r="A81" s="147" t="s">
        <v>186</v>
      </c>
      <c r="B81" s="204" t="s">
        <v>90</v>
      </c>
      <c r="C81" s="170"/>
      <c r="D81" s="166"/>
      <c r="E81" s="166"/>
      <c r="F81" s="168"/>
      <c r="G81" s="169"/>
      <c r="H81" s="169"/>
      <c r="I81" s="169"/>
      <c r="J81" s="170"/>
      <c r="K81" s="167"/>
      <c r="L81" s="166"/>
      <c r="M81" s="171"/>
      <c r="N81" s="169"/>
      <c r="O81" s="169"/>
      <c r="P81" s="169"/>
      <c r="Q81" s="169"/>
      <c r="R81" s="170"/>
      <c r="S81" s="172"/>
      <c r="T81" s="173"/>
      <c r="U81" s="169"/>
      <c r="V81" s="169"/>
      <c r="W81" s="169"/>
      <c r="X81" s="168"/>
      <c r="Y81" s="170"/>
      <c r="Z81" s="172"/>
      <c r="AA81" s="170"/>
      <c r="AB81" s="169"/>
      <c r="AC81" s="169"/>
      <c r="AD81" s="169"/>
      <c r="AE81" s="168"/>
      <c r="AF81" s="170"/>
      <c r="AG81" s="172"/>
      <c r="AH81" s="173"/>
      <c r="AI81" s="169"/>
      <c r="AJ81" s="170"/>
      <c r="AK81" s="169"/>
      <c r="AL81" s="168"/>
      <c r="AM81" s="170"/>
      <c r="AN81" s="172"/>
      <c r="AO81" s="171"/>
      <c r="AP81" s="168"/>
      <c r="AQ81" s="169"/>
      <c r="AR81" s="169"/>
      <c r="AS81" s="168"/>
      <c r="AT81" s="170"/>
      <c r="AU81" s="172"/>
      <c r="AV81" s="171"/>
      <c r="AW81" s="168"/>
      <c r="AX81" s="169"/>
      <c r="AY81" s="169"/>
      <c r="AZ81" s="169"/>
      <c r="BA81" s="167"/>
      <c r="BB81" s="172"/>
      <c r="BC81" s="171"/>
      <c r="BD81" s="169"/>
      <c r="BE81" s="169"/>
      <c r="BF81" s="169"/>
      <c r="BG81" s="169"/>
      <c r="BH81" s="169"/>
      <c r="BI81" s="172"/>
      <c r="BJ81" s="173"/>
      <c r="BK81" s="169"/>
      <c r="BL81" s="170"/>
      <c r="BM81" s="170"/>
      <c r="BN81" s="169"/>
      <c r="BO81" s="169"/>
      <c r="BP81" s="172"/>
      <c r="BQ81" s="173"/>
      <c r="BR81" s="169"/>
      <c r="BS81" s="172"/>
    </row>
    <row r="82" spans="1:71" ht="20.25" thickBot="1" x14ac:dyDescent="0.35">
      <c r="A82" s="148" t="s">
        <v>187</v>
      </c>
      <c r="B82" s="205" t="s">
        <v>91</v>
      </c>
      <c r="C82" s="179"/>
      <c r="D82" s="176">
        <v>0.12566448263073315</v>
      </c>
      <c r="E82" s="176">
        <v>0.27582230520015383</v>
      </c>
      <c r="F82" s="177"/>
      <c r="G82" s="178"/>
      <c r="H82" s="178"/>
      <c r="I82" s="178"/>
      <c r="J82" s="179"/>
      <c r="K82" s="120"/>
      <c r="L82" s="176">
        <v>2.1649307050013E-2</v>
      </c>
      <c r="M82" s="180">
        <v>-4.7680412371134073E-2</v>
      </c>
      <c r="N82" s="178">
        <v>0.1612116991643453</v>
      </c>
      <c r="O82" s="178"/>
      <c r="P82" s="178">
        <v>-5.5157369897164243E-2</v>
      </c>
      <c r="Q82" s="178">
        <v>0.10141624613381084</v>
      </c>
      <c r="R82" s="179"/>
      <c r="S82" s="181">
        <v>3.9474238530564199E-2</v>
      </c>
      <c r="T82" s="182">
        <v>7.6164701333848894E-2</v>
      </c>
      <c r="U82" s="178">
        <v>-4.1979010494752611E-3</v>
      </c>
      <c r="V82" s="178">
        <v>3.0904331672718E-2</v>
      </c>
      <c r="W82" s="178">
        <v>0.12120712401055411</v>
      </c>
      <c r="X82" s="177">
        <v>-1.2999999999999999E-2</v>
      </c>
      <c r="Y82" s="179">
        <v>5.0634634868677475E-2</v>
      </c>
      <c r="Z82" s="181">
        <v>4.1164505147118335E-2</v>
      </c>
      <c r="AA82" s="179">
        <v>0.19759295850547876</v>
      </c>
      <c r="AB82" s="178">
        <v>7.2267389340560095E-2</v>
      </c>
      <c r="AC82" s="178">
        <v>0.12941272831517736</v>
      </c>
      <c r="AD82" s="178">
        <v>4.6183262244447798E-2</v>
      </c>
      <c r="AE82" s="177">
        <v>-0.11047379758393538</v>
      </c>
      <c r="AF82" s="179">
        <v>-3.1463664367996413E-2</v>
      </c>
      <c r="AG82" s="181">
        <v>4.4992674688638878E-2</v>
      </c>
      <c r="AH82" s="182">
        <v>-0.23593820308984548</v>
      </c>
      <c r="AI82" s="178">
        <v>-1.1708649255826931E-2</v>
      </c>
      <c r="AJ82" s="179">
        <v>-0.12012393937196308</v>
      </c>
      <c r="AK82" s="178">
        <v>5.6375650217910911E-2</v>
      </c>
      <c r="AL82" s="177">
        <v>0.20709001586764497</v>
      </c>
      <c r="AM82" s="179">
        <v>0.12498317892924304</v>
      </c>
      <c r="AN82" s="181">
        <v>-9.1415553890317192E-4</v>
      </c>
      <c r="AO82" s="180">
        <v>0.27365528072241863</v>
      </c>
      <c r="AP82" s="177">
        <v>0.10175814517949622</v>
      </c>
      <c r="AQ82" s="178">
        <v>0.1739694777983074</v>
      </c>
      <c r="AR82" s="178">
        <v>0.18274500931594373</v>
      </c>
      <c r="AS82" s="177">
        <v>0.13626400798730054</v>
      </c>
      <c r="AT82" s="179">
        <v>0.16007854911794617</v>
      </c>
      <c r="AU82" s="181">
        <v>0.16636217888967608</v>
      </c>
      <c r="AV82" s="180">
        <v>0.3699136868064119</v>
      </c>
      <c r="AW82" s="177">
        <v>0.24679003982928349</v>
      </c>
      <c r="AX82" s="178">
        <v>0.30285569054675832</v>
      </c>
      <c r="AY82" s="178">
        <v>0.23515468295446018</v>
      </c>
      <c r="AZ82" s="178">
        <v>0.17774975466143283</v>
      </c>
      <c r="BA82" s="120">
        <v>0.20765237150804161</v>
      </c>
      <c r="BB82" s="181">
        <v>0.25099894511395959</v>
      </c>
      <c r="BC82" s="180">
        <v>0.14952745274527457</v>
      </c>
      <c r="BD82" s="178">
        <v>0.19985528510344652</v>
      </c>
      <c r="BE82" s="178">
        <v>0.17572984920394386</v>
      </c>
      <c r="BF82" s="178">
        <v>0.19959916188393922</v>
      </c>
      <c r="BG82" s="178">
        <v>0.10769526891737291</v>
      </c>
      <c r="BH82" s="178">
        <v>0.15671987037039914</v>
      </c>
      <c r="BI82" s="181">
        <v>0.16573399770026831</v>
      </c>
      <c r="BJ82" s="182">
        <v>4.3359107370069427E-2</v>
      </c>
      <c r="BK82" s="178">
        <v>2.6118438065684035E-2</v>
      </c>
      <c r="BL82" s="179">
        <v>3.4191951599596759E-2</v>
      </c>
      <c r="BM82" s="179">
        <v>1.0328068043742311E-2</v>
      </c>
      <c r="BN82" s="178">
        <v>0.13032440056417482</v>
      </c>
      <c r="BO82" s="178">
        <v>6.394151997647346E-2</v>
      </c>
      <c r="BP82" s="181">
        <v>4.971394752416658E-2</v>
      </c>
      <c r="BQ82" s="182">
        <v>0.13095684803001872</v>
      </c>
      <c r="BR82" s="178">
        <v>5.460349462365599E-2</v>
      </c>
      <c r="BS82" s="181">
        <v>9.0719730544229771E-2</v>
      </c>
    </row>
    <row r="83" spans="1:71" s="416" customFormat="1" ht="18" customHeight="1" x14ac:dyDescent="0.3">
      <c r="A83" s="216" t="s">
        <v>194</v>
      </c>
      <c r="B83" s="217" t="s">
        <v>90</v>
      </c>
      <c r="C83" s="197"/>
      <c r="D83" s="193"/>
      <c r="E83" s="193"/>
      <c r="F83" s="195"/>
      <c r="G83" s="196"/>
      <c r="H83" s="196"/>
      <c r="I83" s="196"/>
      <c r="J83" s="197"/>
      <c r="K83" s="194"/>
      <c r="L83" s="193"/>
      <c r="M83" s="198"/>
      <c r="N83" s="196"/>
      <c r="O83" s="196"/>
      <c r="P83" s="196"/>
      <c r="Q83" s="196"/>
      <c r="R83" s="197"/>
      <c r="S83" s="199"/>
      <c r="T83" s="200"/>
      <c r="U83" s="196"/>
      <c r="V83" s="196"/>
      <c r="W83" s="196"/>
      <c r="X83" s="195"/>
      <c r="Y83" s="197"/>
      <c r="Z83" s="199"/>
      <c r="AA83" s="197"/>
      <c r="AB83" s="196"/>
      <c r="AC83" s="196"/>
      <c r="AD83" s="196"/>
      <c r="AE83" s="195"/>
      <c r="AF83" s="197"/>
      <c r="AG83" s="199"/>
      <c r="AH83" s="200"/>
      <c r="AI83" s="196"/>
      <c r="AJ83" s="197"/>
      <c r="AK83" s="196"/>
      <c r="AL83" s="195"/>
      <c r="AM83" s="197"/>
      <c r="AN83" s="199"/>
      <c r="AO83" s="198"/>
      <c r="AP83" s="195"/>
      <c r="AQ83" s="196"/>
      <c r="AR83" s="196"/>
      <c r="AS83" s="195"/>
      <c r="AT83" s="197"/>
      <c r="AU83" s="199"/>
      <c r="AV83" s="198"/>
      <c r="AW83" s="195"/>
      <c r="AX83" s="196"/>
      <c r="AY83" s="196"/>
      <c r="AZ83" s="196"/>
      <c r="BA83" s="194"/>
      <c r="BB83" s="199"/>
      <c r="BC83" s="198"/>
      <c r="BD83" s="196"/>
      <c r="BE83" s="196"/>
      <c r="BF83" s="196"/>
      <c r="BG83" s="196"/>
      <c r="BH83" s="196"/>
      <c r="BI83" s="199"/>
      <c r="BJ83" s="200"/>
      <c r="BK83" s="196"/>
      <c r="BL83" s="197"/>
      <c r="BM83" s="197"/>
      <c r="BN83" s="196"/>
      <c r="BO83" s="196"/>
      <c r="BP83" s="199"/>
      <c r="BQ83" s="200"/>
      <c r="BR83" s="196"/>
      <c r="BS83" s="199"/>
    </row>
    <row r="84" spans="1:71" s="416" customFormat="1" ht="18" customHeight="1" thickBot="1" x14ac:dyDescent="0.35">
      <c r="A84" s="216" t="s">
        <v>195</v>
      </c>
      <c r="B84" s="217" t="s">
        <v>91</v>
      </c>
      <c r="C84" s="197"/>
      <c r="D84" s="193">
        <v>0.20097420169583269</v>
      </c>
      <c r="E84" s="193">
        <v>0.27670121676430814</v>
      </c>
      <c r="F84" s="195"/>
      <c r="G84" s="196"/>
      <c r="H84" s="196"/>
      <c r="I84" s="196"/>
      <c r="J84" s="197"/>
      <c r="K84" s="194"/>
      <c r="L84" s="193">
        <v>7.3067419696434932E-2</v>
      </c>
      <c r="M84" s="198">
        <v>-7.3646850044365553E-2</v>
      </c>
      <c r="N84" s="196">
        <v>0.34034034034034044</v>
      </c>
      <c r="O84" s="196"/>
      <c r="P84" s="196">
        <v>-3.7086092715231778E-2</v>
      </c>
      <c r="Q84" s="196">
        <v>0.17255956956187557</v>
      </c>
      <c r="R84" s="197"/>
      <c r="S84" s="199">
        <v>9.6271929824561342E-2</v>
      </c>
      <c r="T84" s="200">
        <v>3.7835249042145636E-2</v>
      </c>
      <c r="U84" s="196">
        <v>-6.6094100074682638E-2</v>
      </c>
      <c r="V84" s="196">
        <v>-2.0562316407889192E-2</v>
      </c>
      <c r="W84" s="196">
        <v>3.7138927097661645E-2</v>
      </c>
      <c r="X84" s="195">
        <v>-7.3999999999999996E-2</v>
      </c>
      <c r="Y84" s="197">
        <v>-2.7363723241590088E-2</v>
      </c>
      <c r="Z84" s="199">
        <v>-2.412152430486092E-2</v>
      </c>
      <c r="AA84" s="197">
        <v>0.11582833410244575</v>
      </c>
      <c r="AB84" s="196">
        <v>-6.797281087564977E-2</v>
      </c>
      <c r="AC84" s="196">
        <v>1.735218508997427E-2</v>
      </c>
      <c r="AD84" s="196">
        <v>0.22546419098143233</v>
      </c>
      <c r="AE84" s="195">
        <v>-5.5988450679612223E-2</v>
      </c>
      <c r="AF84" s="197">
        <v>6.9118007999083408E-2</v>
      </c>
      <c r="AG84" s="199">
        <v>4.4351481674432591E-2</v>
      </c>
      <c r="AH84" s="200">
        <v>-0.29900744416873448</v>
      </c>
      <c r="AI84" s="196">
        <v>0.15927927927927921</v>
      </c>
      <c r="AJ84" s="197">
        <v>-7.4061907770056945E-2</v>
      </c>
      <c r="AK84" s="196">
        <v>4.870129870129869E-2</v>
      </c>
      <c r="AL84" s="195">
        <v>0.19379606177556985</v>
      </c>
      <c r="AM84" s="197">
        <v>0.11986939586950829</v>
      </c>
      <c r="AN84" s="199">
        <v>2.9484777708327581E-2</v>
      </c>
      <c r="AO84" s="198">
        <v>3.9528023598820017E-2</v>
      </c>
      <c r="AP84" s="195">
        <v>2.9657548440576109E-2</v>
      </c>
      <c r="AQ84" s="196">
        <v>3.3521631554051634E-2</v>
      </c>
      <c r="AR84" s="196">
        <v>4.101135190918459E-2</v>
      </c>
      <c r="AS84" s="195">
        <v>0.12379493489697757</v>
      </c>
      <c r="AT84" s="197">
        <v>8.4296668811302489E-2</v>
      </c>
      <c r="AU84" s="199">
        <v>6.3012392755004809E-2</v>
      </c>
      <c r="AV84" s="198">
        <v>0.49943246311010214</v>
      </c>
      <c r="AW84" s="195">
        <v>0.22148896842787757</v>
      </c>
      <c r="AX84" s="196">
        <v>0.32913025416068531</v>
      </c>
      <c r="AY84" s="196">
        <v>0.26130948840467649</v>
      </c>
      <c r="AZ84" s="196">
        <v>7.8329463790915543E-2</v>
      </c>
      <c r="BA84" s="194">
        <v>0.16214891930691788</v>
      </c>
      <c r="BB84" s="199">
        <v>0.23020356918661999</v>
      </c>
      <c r="BC84" s="198">
        <v>0.26987130961392891</v>
      </c>
      <c r="BD84" s="196">
        <v>0.14043638462835339</v>
      </c>
      <c r="BE84" s="196">
        <v>0.19725644183398106</v>
      </c>
      <c r="BF84" s="196">
        <v>0.31936075451925605</v>
      </c>
      <c r="BG84" s="196">
        <v>7.5760978499544995E-2</v>
      </c>
      <c r="BH84" s="196">
        <v>0.19687039687149088</v>
      </c>
      <c r="BI84" s="199">
        <v>0.19704038489575737</v>
      </c>
      <c r="BJ84" s="200">
        <v>0.20268256333830115</v>
      </c>
      <c r="BK84" s="196">
        <v>0.25412796697626416</v>
      </c>
      <c r="BL84" s="197">
        <v>0.23008849557522115</v>
      </c>
      <c r="BM84" s="197">
        <v>3.6536934074662408E-2</v>
      </c>
      <c r="BN84" s="196">
        <v>0.24078979051288218</v>
      </c>
      <c r="BO84" s="196">
        <v>0.12874088584176735</v>
      </c>
      <c r="BP84" s="199">
        <v>0.17337555569088359</v>
      </c>
      <c r="BQ84" s="200">
        <v>0.15712515489467171</v>
      </c>
      <c r="BR84" s="196">
        <v>-9.2573544538160357E-3</v>
      </c>
      <c r="BS84" s="199">
        <v>6.6209532374100766E-2</v>
      </c>
    </row>
    <row r="85" spans="1:71" x14ac:dyDescent="0.3">
      <c r="A85" s="147" t="s">
        <v>192</v>
      </c>
      <c r="B85" s="204" t="s">
        <v>90</v>
      </c>
      <c r="C85" s="170"/>
      <c r="D85" s="166"/>
      <c r="E85" s="166"/>
      <c r="F85" s="168"/>
      <c r="G85" s="169"/>
      <c r="H85" s="169"/>
      <c r="I85" s="169"/>
      <c r="J85" s="170"/>
      <c r="K85" s="167"/>
      <c r="L85" s="166"/>
      <c r="M85" s="171"/>
      <c r="N85" s="169"/>
      <c r="O85" s="169"/>
      <c r="P85" s="169"/>
      <c r="Q85" s="169"/>
      <c r="R85" s="170"/>
      <c r="S85" s="172"/>
      <c r="T85" s="173"/>
      <c r="U85" s="169"/>
      <c r="V85" s="169"/>
      <c r="W85" s="169"/>
      <c r="X85" s="168"/>
      <c r="Y85" s="170"/>
      <c r="Z85" s="172"/>
      <c r="AA85" s="170"/>
      <c r="AB85" s="169"/>
      <c r="AC85" s="169"/>
      <c r="AD85" s="169"/>
      <c r="AE85" s="168"/>
      <c r="AF85" s="170"/>
      <c r="AG85" s="172"/>
      <c r="AH85" s="173"/>
      <c r="AI85" s="169"/>
      <c r="AJ85" s="170"/>
      <c r="AK85" s="169"/>
      <c r="AL85" s="168"/>
      <c r="AM85" s="170"/>
      <c r="AN85" s="172"/>
      <c r="AO85" s="171"/>
      <c r="AP85" s="168"/>
      <c r="AQ85" s="169"/>
      <c r="AR85" s="169"/>
      <c r="AS85" s="168"/>
      <c r="AT85" s="170"/>
      <c r="AU85" s="172"/>
      <c r="AV85" s="171"/>
      <c r="AW85" s="168"/>
      <c r="AX85" s="169"/>
      <c r="AY85" s="169"/>
      <c r="AZ85" s="169"/>
      <c r="BA85" s="167"/>
      <c r="BB85" s="172"/>
      <c r="BC85" s="171"/>
      <c r="BD85" s="169"/>
      <c r="BE85" s="169"/>
      <c r="BF85" s="169"/>
      <c r="BG85" s="169"/>
      <c r="BH85" s="169"/>
      <c r="BI85" s="172"/>
      <c r="BJ85" s="173"/>
      <c r="BK85" s="169"/>
      <c r="BL85" s="170"/>
      <c r="BM85" s="170"/>
      <c r="BN85" s="169"/>
      <c r="BO85" s="169"/>
      <c r="BP85" s="172"/>
      <c r="BQ85" s="173"/>
      <c r="BR85" s="169"/>
      <c r="BS85" s="172"/>
    </row>
    <row r="86" spans="1:71" ht="20.25" thickBot="1" x14ac:dyDescent="0.35">
      <c r="A86" s="148" t="s">
        <v>189</v>
      </c>
      <c r="B86" s="205" t="s">
        <v>91</v>
      </c>
      <c r="C86" s="179"/>
      <c r="D86" s="176">
        <v>0.1300345224395858</v>
      </c>
      <c r="E86" s="176">
        <v>-2.9386092522548757E-2</v>
      </c>
      <c r="F86" s="177"/>
      <c r="G86" s="178"/>
      <c r="H86" s="178"/>
      <c r="I86" s="178"/>
      <c r="J86" s="179"/>
      <c r="K86" s="120"/>
      <c r="L86" s="176">
        <v>-0.1803057553956835</v>
      </c>
      <c r="M86" s="180">
        <v>0.2869718309859155</v>
      </c>
      <c r="N86" s="178">
        <v>0.1472346786248131</v>
      </c>
      <c r="O86" s="178"/>
      <c r="P86" s="178">
        <v>0.34565050038491152</v>
      </c>
      <c r="Q86" s="178">
        <v>8.7264150943396235E-2</v>
      </c>
      <c r="R86" s="179"/>
      <c r="S86" s="181">
        <v>0.2047906381422564</v>
      </c>
      <c r="T86" s="182">
        <v>-4.7195622435020512E-2</v>
      </c>
      <c r="U86" s="178">
        <v>4.7557003257328923E-2</v>
      </c>
      <c r="V86" s="178">
        <v>1.3346680013346379E-3</v>
      </c>
      <c r="W86" s="178">
        <v>-0.18878718535469108</v>
      </c>
      <c r="X86" s="177">
        <v>-5.8999999999999997E-2</v>
      </c>
      <c r="Y86" s="179">
        <v>-0.12173997772828504</v>
      </c>
      <c r="Z86" s="181">
        <v>-6.5759599332220309E-2</v>
      </c>
      <c r="AA86" s="179">
        <v>3.6611629576453808E-2</v>
      </c>
      <c r="AB86" s="178">
        <v>-5.0995024875621908E-2</v>
      </c>
      <c r="AC86" s="178">
        <v>-1.032989003665441E-2</v>
      </c>
      <c r="AD86" s="178">
        <v>-5.6417489421720646E-3</v>
      </c>
      <c r="AE86" s="177">
        <v>6.3376729563369816E-2</v>
      </c>
      <c r="AF86" s="179">
        <v>3.2353845519873525E-2</v>
      </c>
      <c r="AG86" s="181">
        <v>1.1544890841186373E-2</v>
      </c>
      <c r="AH86" s="182">
        <v>-0.26246537396121883</v>
      </c>
      <c r="AI86" s="178">
        <v>3.6205766710355469E-3</v>
      </c>
      <c r="AJ86" s="179">
        <v>-0.12574915824915822</v>
      </c>
      <c r="AK86" s="178">
        <v>-1.2056737588652444E-2</v>
      </c>
      <c r="AL86" s="177">
        <v>-9.9796564501290708E-2</v>
      </c>
      <c r="AM86" s="179">
        <v>-6.1810188416339229E-2</v>
      </c>
      <c r="AN86" s="181">
        <v>-9.2307304404830925E-2</v>
      </c>
      <c r="AO86" s="180">
        <v>0.63286384976525811</v>
      </c>
      <c r="AP86" s="177">
        <v>1.4417655604707758E-2</v>
      </c>
      <c r="AQ86" s="178">
        <v>0.26829628060580957</v>
      </c>
      <c r="AR86" s="178">
        <v>0.3503165829145729</v>
      </c>
      <c r="AS86" s="177">
        <v>0.15541346486413299</v>
      </c>
      <c r="AT86" s="179">
        <v>0.24427036712786077</v>
      </c>
      <c r="AU86" s="181">
        <v>0.25530785562632707</v>
      </c>
      <c r="AV86" s="180">
        <v>0.23576768257619318</v>
      </c>
      <c r="AW86" s="177">
        <v>0.27027766370624207</v>
      </c>
      <c r="AX86" s="178">
        <v>0.25175978231262763</v>
      </c>
      <c r="AY86" s="178">
        <v>0.21903826227770362</v>
      </c>
      <c r="AZ86" s="178">
        <v>0.42905782139744719</v>
      </c>
      <c r="BA86" s="120">
        <v>0.32534640490899536</v>
      </c>
      <c r="BB86" s="181">
        <v>0.29119097956307249</v>
      </c>
      <c r="BC86" s="180">
        <v>0.2475570032573291</v>
      </c>
      <c r="BD86" s="178">
        <v>0.5277340739423293</v>
      </c>
      <c r="BE86" s="178">
        <v>0.38152741379766253</v>
      </c>
      <c r="BF86" s="178">
        <v>0.26210204971652851</v>
      </c>
      <c r="BG86" s="178">
        <v>-4.0072859744990863E-2</v>
      </c>
      <c r="BH86" s="178">
        <v>9.729573856695839E-2</v>
      </c>
      <c r="BI86" s="181">
        <v>0.22519375614015935</v>
      </c>
      <c r="BJ86" s="182">
        <v>-3.4688549048862316E-2</v>
      </c>
      <c r="BK86" s="178">
        <v>0.1661691542288557</v>
      </c>
      <c r="BL86" s="179">
        <v>7.199297629499557E-2</v>
      </c>
      <c r="BM86" s="179">
        <v>-0.10539046302695232</v>
      </c>
      <c r="BN86" s="178">
        <v>0.76204933586337753</v>
      </c>
      <c r="BO86" s="178">
        <v>0.30801229878820768</v>
      </c>
      <c r="BP86" s="181">
        <v>0.18825730577334276</v>
      </c>
      <c r="BQ86" s="182">
        <v>-5.6800618238021627E-2</v>
      </c>
      <c r="BR86" s="178">
        <v>-0.15244596131968147</v>
      </c>
      <c r="BS86" s="181">
        <v>-0.11220311220311219</v>
      </c>
    </row>
    <row r="87" spans="1:71" x14ac:dyDescent="0.3">
      <c r="A87" s="149" t="s">
        <v>190</v>
      </c>
      <c r="B87" s="206" t="s">
        <v>90</v>
      </c>
      <c r="C87" s="188"/>
      <c r="D87" s="185"/>
      <c r="E87" s="185"/>
      <c r="F87" s="186"/>
      <c r="G87" s="187"/>
      <c r="H87" s="187"/>
      <c r="I87" s="187"/>
      <c r="J87" s="188"/>
      <c r="K87" s="131"/>
      <c r="L87" s="185"/>
      <c r="M87" s="189"/>
      <c r="N87" s="187"/>
      <c r="O87" s="187"/>
      <c r="P87" s="187"/>
      <c r="Q87" s="187"/>
      <c r="R87" s="188"/>
      <c r="S87" s="190"/>
      <c r="T87" s="191"/>
      <c r="U87" s="187"/>
      <c r="V87" s="187"/>
      <c r="W87" s="187"/>
      <c r="X87" s="186"/>
      <c r="Y87" s="188"/>
      <c r="Z87" s="190"/>
      <c r="AA87" s="188"/>
      <c r="AB87" s="187"/>
      <c r="AC87" s="187"/>
      <c r="AD87" s="187"/>
      <c r="AE87" s="186"/>
      <c r="AF87" s="188"/>
      <c r="AG87" s="190"/>
      <c r="AH87" s="191"/>
      <c r="AI87" s="187"/>
      <c r="AJ87" s="188"/>
      <c r="AK87" s="187"/>
      <c r="AL87" s="186"/>
      <c r="AM87" s="188"/>
      <c r="AN87" s="190"/>
      <c r="AO87" s="189"/>
      <c r="AP87" s="186"/>
      <c r="AQ87" s="187"/>
      <c r="AR87" s="187"/>
      <c r="AS87" s="186"/>
      <c r="AT87" s="188"/>
      <c r="AU87" s="190"/>
      <c r="AV87" s="189"/>
      <c r="AW87" s="186"/>
      <c r="AX87" s="187"/>
      <c r="AY87" s="187"/>
      <c r="AZ87" s="187"/>
      <c r="BA87" s="131"/>
      <c r="BB87" s="190"/>
      <c r="BC87" s="189"/>
      <c r="BD87" s="187"/>
      <c r="BE87" s="187"/>
      <c r="BF87" s="187"/>
      <c r="BG87" s="187"/>
      <c r="BH87" s="187"/>
      <c r="BI87" s="190"/>
      <c r="BJ87" s="191"/>
      <c r="BK87" s="187"/>
      <c r="BL87" s="188"/>
      <c r="BM87" s="188"/>
      <c r="BN87" s="187"/>
      <c r="BO87" s="187"/>
      <c r="BP87" s="190"/>
      <c r="BQ87" s="191"/>
      <c r="BR87" s="187"/>
      <c r="BS87" s="190"/>
    </row>
    <row r="88" spans="1:71" ht="20.25" thickBot="1" x14ac:dyDescent="0.35">
      <c r="A88" s="148" t="s">
        <v>191</v>
      </c>
      <c r="B88" s="205" t="s">
        <v>91</v>
      </c>
      <c r="C88" s="179" t="e">
        <v>#REF!</v>
      </c>
      <c r="D88" s="176">
        <v>5.668937972502941E-2</v>
      </c>
      <c r="E88" s="176">
        <v>8.2006365293057826E-2</v>
      </c>
      <c r="F88" s="177" t="e">
        <v>#REF!</v>
      </c>
      <c r="G88" s="178" t="e">
        <v>#REF!</v>
      </c>
      <c r="H88" s="178"/>
      <c r="I88" s="178" t="e">
        <v>#REF!</v>
      </c>
      <c r="J88" s="179" t="e">
        <v>#REF!</v>
      </c>
      <c r="K88" s="120"/>
      <c r="L88" s="176">
        <v>4.0066793984703253E-3</v>
      </c>
      <c r="M88" s="180">
        <v>8.6163847929523696E-2</v>
      </c>
      <c r="N88" s="178">
        <v>0.12998009911421549</v>
      </c>
      <c r="O88" s="178"/>
      <c r="P88" s="178">
        <v>0.12032491472959927</v>
      </c>
      <c r="Q88" s="178">
        <v>9.1070409060749702E-2</v>
      </c>
      <c r="R88" s="179"/>
      <c r="S88" s="181">
        <v>0.10669241099805493</v>
      </c>
      <c r="T88" s="182">
        <v>0.11999045801526709</v>
      </c>
      <c r="U88" s="178">
        <v>2.6365771116789727E-2</v>
      </c>
      <c r="V88" s="178">
        <v>6.7866343676702412E-2</v>
      </c>
      <c r="W88" s="178">
        <v>2.426791496550762E-2</v>
      </c>
      <c r="X88" s="177">
        <v>1.9732198164307269E-2</v>
      </c>
      <c r="Y88" s="179">
        <v>2.1753146244501531E-2</v>
      </c>
      <c r="Z88" s="181">
        <v>4.2469345010601955E-2</v>
      </c>
      <c r="AA88" s="179">
        <v>-3.8396747022945155E-2</v>
      </c>
      <c r="AB88" s="178">
        <v>7.255690325185471E-2</v>
      </c>
      <c r="AC88" s="178">
        <v>2.0974362667434798E-2</v>
      </c>
      <c r="AD88" s="178">
        <v>1.4741508169682005E-2</v>
      </c>
      <c r="AE88" s="177">
        <v>-0.11600730464631193</v>
      </c>
      <c r="AF88" s="179">
        <v>-5.760707363283657E-2</v>
      </c>
      <c r="AG88" s="181">
        <v>-2.1444577425063116E-2</v>
      </c>
      <c r="AH88" s="182">
        <v>-4.0453465426281698E-2</v>
      </c>
      <c r="AI88" s="178">
        <v>-2.5903428696906872E-2</v>
      </c>
      <c r="AJ88" s="179">
        <v>-3.2274409705690399E-2</v>
      </c>
      <c r="AK88" s="178">
        <v>6.3730719087045529E-2</v>
      </c>
      <c r="AL88" s="177">
        <v>0.19184100941918025</v>
      </c>
      <c r="AM88" s="179">
        <v>0.13022632417383884</v>
      </c>
      <c r="AN88" s="181">
        <v>5.2203229106087656E-2</v>
      </c>
      <c r="AO88" s="180">
        <v>0.28648773424548302</v>
      </c>
      <c r="AP88" s="177">
        <v>0.11583057401910346</v>
      </c>
      <c r="AQ88" s="178">
        <v>0.18992579832880851</v>
      </c>
      <c r="AR88" s="178">
        <v>8.6686064464783108E-2</v>
      </c>
      <c r="AS88" s="177">
        <v>3.5188298090476744E-2</v>
      </c>
      <c r="AT88" s="179">
        <v>5.849897551019656E-2</v>
      </c>
      <c r="AU88" s="181">
        <v>0.11653590826795424</v>
      </c>
      <c r="AV88" s="180">
        <v>7.8460158225266419E-3</v>
      </c>
      <c r="AW88" s="177">
        <v>0.14998461501852711</v>
      </c>
      <c r="AX88" s="178">
        <v>8.3260549302275555E-2</v>
      </c>
      <c r="AY88" s="178">
        <v>0.15322669994890381</v>
      </c>
      <c r="AZ88" s="178">
        <v>0.20115484525525251</v>
      </c>
      <c r="BA88" s="120">
        <v>0.17888225226526866</v>
      </c>
      <c r="BB88" s="181">
        <v>0.13388105147469509</v>
      </c>
      <c r="BC88" s="180">
        <v>0.15527789466869524</v>
      </c>
      <c r="BD88" s="178">
        <v>9.6073307462817725E-2</v>
      </c>
      <c r="BE88" s="178">
        <v>0.12193197692948554</v>
      </c>
      <c r="BF88" s="178">
        <v>6.156327795559613E-2</v>
      </c>
      <c r="BG88" s="178">
        <v>1.5777991138795411E-2</v>
      </c>
      <c r="BH88" s="178">
        <v>3.6591742197314314E-2</v>
      </c>
      <c r="BI88" s="181">
        <v>7.4961308549618799E-2</v>
      </c>
      <c r="BJ88" s="182">
        <v>3.3833006444382141E-2</v>
      </c>
      <c r="BK88" s="178">
        <v>-6.3653432248019781E-3</v>
      </c>
      <c r="BL88" s="179">
        <v>1.1711859281286152E-2</v>
      </c>
      <c r="BM88" s="179">
        <v>4.4951483028033312E-2</v>
      </c>
      <c r="BN88" s="178">
        <v>4.2126107347576935E-2</v>
      </c>
      <c r="BO88" s="178">
        <v>4.3447019701552403E-2</v>
      </c>
      <c r="BP88" s="181">
        <v>2.8555210978634671E-2</v>
      </c>
      <c r="BQ88" s="182">
        <v>2.7034351920861788E-2</v>
      </c>
      <c r="BR88" s="178">
        <v>6.3945985805143435E-2</v>
      </c>
      <c r="BS88" s="181">
        <v>4.6983877897961879E-2</v>
      </c>
    </row>
    <row r="91" spans="1:71" x14ac:dyDescent="0.3">
      <c r="AH91" s="1"/>
      <c r="BD91" s="1" t="s">
        <v>136</v>
      </c>
    </row>
    <row r="92" spans="1:71" x14ac:dyDescent="0.3">
      <c r="AH92" s="1"/>
      <c r="BD92" s="1" t="s">
        <v>165</v>
      </c>
    </row>
    <row r="93" spans="1:71" x14ac:dyDescent="0.3">
      <c r="AH93" s="1"/>
    </row>
    <row r="94" spans="1:71" x14ac:dyDescent="0.3">
      <c r="AH94" s="1"/>
      <c r="BD94" s="1" t="s">
        <v>137</v>
      </c>
    </row>
    <row r="95" spans="1:71" x14ac:dyDescent="0.3">
      <c r="AH95" s="1"/>
      <c r="BD95" s="1" t="s">
        <v>139</v>
      </c>
    </row>
  </sheetData>
  <mergeCells count="27">
    <mergeCell ref="BQ5:BS5"/>
    <mergeCell ref="BQ25:BS25"/>
    <mergeCell ref="BQ47:BS47"/>
    <mergeCell ref="BQ69:BS69"/>
    <mergeCell ref="AO47:AU47"/>
    <mergeCell ref="AO5:AU5"/>
    <mergeCell ref="AO69:AU69"/>
    <mergeCell ref="BJ5:BP5"/>
    <mergeCell ref="BJ69:BP69"/>
    <mergeCell ref="BJ47:BP47"/>
    <mergeCell ref="BJ25:BP25"/>
    <mergeCell ref="M25:S25"/>
    <mergeCell ref="T25:Z25"/>
    <mergeCell ref="AA25:AG25"/>
    <mergeCell ref="AH25:AN25"/>
    <mergeCell ref="M5:S5"/>
    <mergeCell ref="T5:Z5"/>
    <mergeCell ref="AA5:AG5"/>
    <mergeCell ref="AH5:AN5"/>
    <mergeCell ref="M47:S47"/>
    <mergeCell ref="T47:Z47"/>
    <mergeCell ref="AA47:AG47"/>
    <mergeCell ref="AH47:AN47"/>
    <mergeCell ref="M69:S69"/>
    <mergeCell ref="T69:Z69"/>
    <mergeCell ref="AA69:AG69"/>
    <mergeCell ref="AH69:AN69"/>
  </mergeCells>
  <phoneticPr fontId="3"/>
  <pageMargins left="0.7" right="0.7" top="0.75" bottom="0.75" header="0.3" footer="0.3"/>
  <pageSetup paperSize="8" scale="3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B7E34B-6532-48DA-9AB5-580C55A96322}">
  <sheetPr>
    <pageSetUpPr fitToPage="1"/>
  </sheetPr>
  <dimension ref="A1:BS96"/>
  <sheetViews>
    <sheetView zoomScale="80" zoomScaleNormal="80" workbookViewId="0">
      <pane xSplit="1" ySplit="6" topLeftCell="BD7" activePane="bottomRight" state="frozen"/>
      <selection pane="topRight" activeCell="B1" sqref="B1"/>
      <selection pane="bottomLeft" activeCell="A7" sqref="A7"/>
      <selection pane="bottomRight" activeCell="BS90" sqref="BS90"/>
    </sheetView>
  </sheetViews>
  <sheetFormatPr defaultColWidth="8.375" defaultRowHeight="19.5" x14ac:dyDescent="0.3"/>
  <cols>
    <col min="1" max="1" width="32.625" style="1" customWidth="1"/>
    <col min="2" max="2" width="32.625" style="1" hidden="1" customWidth="1"/>
    <col min="3" max="3" width="11.625" style="1" hidden="1" customWidth="1"/>
    <col min="4" max="11" width="14.125" style="1" hidden="1" customWidth="1"/>
    <col min="12" max="12" width="14.125" style="1" customWidth="1"/>
    <col min="13" max="18" width="14.125" style="1" hidden="1" customWidth="1"/>
    <col min="19" max="19" width="14.125" style="1" customWidth="1"/>
    <col min="20" max="25" width="14.125" style="1" hidden="1" customWidth="1"/>
    <col min="26" max="26" width="14.125" style="1" customWidth="1"/>
    <col min="27" max="27" width="14.375" style="1" hidden="1" customWidth="1"/>
    <col min="28" max="32" width="14.125" style="1" hidden="1" customWidth="1"/>
    <col min="33" max="33" width="14.125" style="1" customWidth="1"/>
    <col min="34" max="34" width="14.375" style="1" hidden="1" customWidth="1"/>
    <col min="35" max="39" width="14.125" style="1" hidden="1" customWidth="1"/>
    <col min="40" max="40" width="14.125" style="1" customWidth="1"/>
    <col min="41" max="41" width="14.375" style="1" customWidth="1"/>
    <col min="42" max="42" width="14.125" style="1" customWidth="1"/>
    <col min="43" max="43" width="14.125" style="1" hidden="1" customWidth="1"/>
    <col min="44" max="45" width="14.125" style="1" customWidth="1"/>
    <col min="46" max="46" width="14.125" style="1" hidden="1" customWidth="1"/>
    <col min="47" max="47" width="14.125" style="1" customWidth="1"/>
    <col min="48" max="48" width="14.375" style="1" customWidth="1"/>
    <col min="49" max="54" width="14.125" style="1" customWidth="1"/>
    <col min="55" max="55" width="14.375" style="1" customWidth="1"/>
    <col min="56" max="122" width="14.125" style="1" customWidth="1"/>
    <col min="123" max="262" width="8.375" style="1"/>
    <col min="263" max="263" width="42.625" style="1" customWidth="1"/>
    <col min="264" max="264" width="12.125" style="1" customWidth="1"/>
    <col min="265" max="267" width="11.625" style="1" customWidth="1"/>
    <col min="268" max="271" width="0" style="1" hidden="1" customWidth="1"/>
    <col min="272" max="278" width="11.625" style="1" customWidth="1"/>
    <col min="279" max="279" width="2.375" style="1" customWidth="1"/>
    <col min="280" max="518" width="8.375" style="1"/>
    <col min="519" max="519" width="42.625" style="1" customWidth="1"/>
    <col min="520" max="520" width="12.125" style="1" customWidth="1"/>
    <col min="521" max="523" width="11.625" style="1" customWidth="1"/>
    <col min="524" max="527" width="0" style="1" hidden="1" customWidth="1"/>
    <col min="528" max="534" width="11.625" style="1" customWidth="1"/>
    <col min="535" max="535" width="2.375" style="1" customWidth="1"/>
    <col min="536" max="774" width="8.375" style="1"/>
    <col min="775" max="775" width="42.625" style="1" customWidth="1"/>
    <col min="776" max="776" width="12.125" style="1" customWidth="1"/>
    <col min="777" max="779" width="11.625" style="1" customWidth="1"/>
    <col min="780" max="783" width="0" style="1" hidden="1" customWidth="1"/>
    <col min="784" max="790" width="11.625" style="1" customWidth="1"/>
    <col min="791" max="791" width="2.375" style="1" customWidth="1"/>
    <col min="792" max="1030" width="8.375" style="1"/>
    <col min="1031" max="1031" width="42.625" style="1" customWidth="1"/>
    <col min="1032" max="1032" width="12.125" style="1" customWidth="1"/>
    <col min="1033" max="1035" width="11.625" style="1" customWidth="1"/>
    <col min="1036" max="1039" width="0" style="1" hidden="1" customWidth="1"/>
    <col min="1040" max="1046" width="11.625" style="1" customWidth="1"/>
    <col min="1047" max="1047" width="2.375" style="1" customWidth="1"/>
    <col min="1048" max="1286" width="8.375" style="1"/>
    <col min="1287" max="1287" width="42.625" style="1" customWidth="1"/>
    <col min="1288" max="1288" width="12.125" style="1" customWidth="1"/>
    <col min="1289" max="1291" width="11.625" style="1" customWidth="1"/>
    <col min="1292" max="1295" width="0" style="1" hidden="1" customWidth="1"/>
    <col min="1296" max="1302" width="11.625" style="1" customWidth="1"/>
    <col min="1303" max="1303" width="2.375" style="1" customWidth="1"/>
    <col min="1304" max="1542" width="8.375" style="1"/>
    <col min="1543" max="1543" width="42.625" style="1" customWidth="1"/>
    <col min="1544" max="1544" width="12.125" style="1" customWidth="1"/>
    <col min="1545" max="1547" width="11.625" style="1" customWidth="1"/>
    <col min="1548" max="1551" width="0" style="1" hidden="1" customWidth="1"/>
    <col min="1552" max="1558" width="11.625" style="1" customWidth="1"/>
    <col min="1559" max="1559" width="2.375" style="1" customWidth="1"/>
    <col min="1560" max="1798" width="8.375" style="1"/>
    <col min="1799" max="1799" width="42.625" style="1" customWidth="1"/>
    <col min="1800" max="1800" width="12.125" style="1" customWidth="1"/>
    <col min="1801" max="1803" width="11.625" style="1" customWidth="1"/>
    <col min="1804" max="1807" width="0" style="1" hidden="1" customWidth="1"/>
    <col min="1808" max="1814" width="11.625" style="1" customWidth="1"/>
    <col min="1815" max="1815" width="2.375" style="1" customWidth="1"/>
    <col min="1816" max="2054" width="8.375" style="1"/>
    <col min="2055" max="2055" width="42.625" style="1" customWidth="1"/>
    <col min="2056" max="2056" width="12.125" style="1" customWidth="1"/>
    <col min="2057" max="2059" width="11.625" style="1" customWidth="1"/>
    <col min="2060" max="2063" width="0" style="1" hidden="1" customWidth="1"/>
    <col min="2064" max="2070" width="11.625" style="1" customWidth="1"/>
    <col min="2071" max="2071" width="2.375" style="1" customWidth="1"/>
    <col min="2072" max="2310" width="8.375" style="1"/>
    <col min="2311" max="2311" width="42.625" style="1" customWidth="1"/>
    <col min="2312" max="2312" width="12.125" style="1" customWidth="1"/>
    <col min="2313" max="2315" width="11.625" style="1" customWidth="1"/>
    <col min="2316" max="2319" width="0" style="1" hidden="1" customWidth="1"/>
    <col min="2320" max="2326" width="11.625" style="1" customWidth="1"/>
    <col min="2327" max="2327" width="2.375" style="1" customWidth="1"/>
    <col min="2328" max="2566" width="8.375" style="1"/>
    <col min="2567" max="2567" width="42.625" style="1" customWidth="1"/>
    <col min="2568" max="2568" width="12.125" style="1" customWidth="1"/>
    <col min="2569" max="2571" width="11.625" style="1" customWidth="1"/>
    <col min="2572" max="2575" width="0" style="1" hidden="1" customWidth="1"/>
    <col min="2576" max="2582" width="11.625" style="1" customWidth="1"/>
    <col min="2583" max="2583" width="2.375" style="1" customWidth="1"/>
    <col min="2584" max="2822" width="8.375" style="1"/>
    <col min="2823" max="2823" width="42.625" style="1" customWidth="1"/>
    <col min="2824" max="2824" width="12.125" style="1" customWidth="1"/>
    <col min="2825" max="2827" width="11.625" style="1" customWidth="1"/>
    <col min="2828" max="2831" width="0" style="1" hidden="1" customWidth="1"/>
    <col min="2832" max="2838" width="11.625" style="1" customWidth="1"/>
    <col min="2839" max="2839" width="2.375" style="1" customWidth="1"/>
    <col min="2840" max="3078" width="8.375" style="1"/>
    <col min="3079" max="3079" width="42.625" style="1" customWidth="1"/>
    <col min="3080" max="3080" width="12.125" style="1" customWidth="1"/>
    <col min="3081" max="3083" width="11.625" style="1" customWidth="1"/>
    <col min="3084" max="3087" width="0" style="1" hidden="1" customWidth="1"/>
    <col min="3088" max="3094" width="11.625" style="1" customWidth="1"/>
    <col min="3095" max="3095" width="2.375" style="1" customWidth="1"/>
    <col min="3096" max="3334" width="8.375" style="1"/>
    <col min="3335" max="3335" width="42.625" style="1" customWidth="1"/>
    <col min="3336" max="3336" width="12.125" style="1" customWidth="1"/>
    <col min="3337" max="3339" width="11.625" style="1" customWidth="1"/>
    <col min="3340" max="3343" width="0" style="1" hidden="1" customWidth="1"/>
    <col min="3344" max="3350" width="11.625" style="1" customWidth="1"/>
    <col min="3351" max="3351" width="2.375" style="1" customWidth="1"/>
    <col min="3352" max="3590" width="8.375" style="1"/>
    <col min="3591" max="3591" width="42.625" style="1" customWidth="1"/>
    <col min="3592" max="3592" width="12.125" style="1" customWidth="1"/>
    <col min="3593" max="3595" width="11.625" style="1" customWidth="1"/>
    <col min="3596" max="3599" width="0" style="1" hidden="1" customWidth="1"/>
    <col min="3600" max="3606" width="11.625" style="1" customWidth="1"/>
    <col min="3607" max="3607" width="2.375" style="1" customWidth="1"/>
    <col min="3608" max="3846" width="8.375" style="1"/>
    <col min="3847" max="3847" width="42.625" style="1" customWidth="1"/>
    <col min="3848" max="3848" width="12.125" style="1" customWidth="1"/>
    <col min="3849" max="3851" width="11.625" style="1" customWidth="1"/>
    <col min="3852" max="3855" width="0" style="1" hidden="1" customWidth="1"/>
    <col min="3856" max="3862" width="11.625" style="1" customWidth="1"/>
    <col min="3863" max="3863" width="2.375" style="1" customWidth="1"/>
    <col min="3864" max="4102" width="8.375" style="1"/>
    <col min="4103" max="4103" width="42.625" style="1" customWidth="1"/>
    <col min="4104" max="4104" width="12.125" style="1" customWidth="1"/>
    <col min="4105" max="4107" width="11.625" style="1" customWidth="1"/>
    <col min="4108" max="4111" width="0" style="1" hidden="1" customWidth="1"/>
    <col min="4112" max="4118" width="11.625" style="1" customWidth="1"/>
    <col min="4119" max="4119" width="2.375" style="1" customWidth="1"/>
    <col min="4120" max="4358" width="8.375" style="1"/>
    <col min="4359" max="4359" width="42.625" style="1" customWidth="1"/>
    <col min="4360" max="4360" width="12.125" style="1" customWidth="1"/>
    <col min="4361" max="4363" width="11.625" style="1" customWidth="1"/>
    <col min="4364" max="4367" width="0" style="1" hidden="1" customWidth="1"/>
    <col min="4368" max="4374" width="11.625" style="1" customWidth="1"/>
    <col min="4375" max="4375" width="2.375" style="1" customWidth="1"/>
    <col min="4376" max="4614" width="8.375" style="1"/>
    <col min="4615" max="4615" width="42.625" style="1" customWidth="1"/>
    <col min="4616" max="4616" width="12.125" style="1" customWidth="1"/>
    <col min="4617" max="4619" width="11.625" style="1" customWidth="1"/>
    <col min="4620" max="4623" width="0" style="1" hidden="1" customWidth="1"/>
    <col min="4624" max="4630" width="11.625" style="1" customWidth="1"/>
    <col min="4631" max="4631" width="2.375" style="1" customWidth="1"/>
    <col min="4632" max="4870" width="8.375" style="1"/>
    <col min="4871" max="4871" width="42.625" style="1" customWidth="1"/>
    <col min="4872" max="4872" width="12.125" style="1" customWidth="1"/>
    <col min="4873" max="4875" width="11.625" style="1" customWidth="1"/>
    <col min="4876" max="4879" width="0" style="1" hidden="1" customWidth="1"/>
    <col min="4880" max="4886" width="11.625" style="1" customWidth="1"/>
    <col min="4887" max="4887" width="2.375" style="1" customWidth="1"/>
    <col min="4888" max="5126" width="8.375" style="1"/>
    <col min="5127" max="5127" width="42.625" style="1" customWidth="1"/>
    <col min="5128" max="5128" width="12.125" style="1" customWidth="1"/>
    <col min="5129" max="5131" width="11.625" style="1" customWidth="1"/>
    <col min="5132" max="5135" width="0" style="1" hidden="1" customWidth="1"/>
    <col min="5136" max="5142" width="11.625" style="1" customWidth="1"/>
    <col min="5143" max="5143" width="2.375" style="1" customWidth="1"/>
    <col min="5144" max="5382" width="8.375" style="1"/>
    <col min="5383" max="5383" width="42.625" style="1" customWidth="1"/>
    <col min="5384" max="5384" width="12.125" style="1" customWidth="1"/>
    <col min="5385" max="5387" width="11.625" style="1" customWidth="1"/>
    <col min="5388" max="5391" width="0" style="1" hidden="1" customWidth="1"/>
    <col min="5392" max="5398" width="11.625" style="1" customWidth="1"/>
    <col min="5399" max="5399" width="2.375" style="1" customWidth="1"/>
    <col min="5400" max="5638" width="8.375" style="1"/>
    <col min="5639" max="5639" width="42.625" style="1" customWidth="1"/>
    <col min="5640" max="5640" width="12.125" style="1" customWidth="1"/>
    <col min="5641" max="5643" width="11.625" style="1" customWidth="1"/>
    <col min="5644" max="5647" width="0" style="1" hidden="1" customWidth="1"/>
    <col min="5648" max="5654" width="11.625" style="1" customWidth="1"/>
    <col min="5655" max="5655" width="2.375" style="1" customWidth="1"/>
    <col min="5656" max="5894" width="8.375" style="1"/>
    <col min="5895" max="5895" width="42.625" style="1" customWidth="1"/>
    <col min="5896" max="5896" width="12.125" style="1" customWidth="1"/>
    <col min="5897" max="5899" width="11.625" style="1" customWidth="1"/>
    <col min="5900" max="5903" width="0" style="1" hidden="1" customWidth="1"/>
    <col min="5904" max="5910" width="11.625" style="1" customWidth="1"/>
    <col min="5911" max="5911" width="2.375" style="1" customWidth="1"/>
    <col min="5912" max="6150" width="8.375" style="1"/>
    <col min="6151" max="6151" width="42.625" style="1" customWidth="1"/>
    <col min="6152" max="6152" width="12.125" style="1" customWidth="1"/>
    <col min="6153" max="6155" width="11.625" style="1" customWidth="1"/>
    <col min="6156" max="6159" width="0" style="1" hidden="1" customWidth="1"/>
    <col min="6160" max="6166" width="11.625" style="1" customWidth="1"/>
    <col min="6167" max="6167" width="2.375" style="1" customWidth="1"/>
    <col min="6168" max="6406" width="8.375" style="1"/>
    <col min="6407" max="6407" width="42.625" style="1" customWidth="1"/>
    <col min="6408" max="6408" width="12.125" style="1" customWidth="1"/>
    <col min="6409" max="6411" width="11.625" style="1" customWidth="1"/>
    <col min="6412" max="6415" width="0" style="1" hidden="1" customWidth="1"/>
    <col min="6416" max="6422" width="11.625" style="1" customWidth="1"/>
    <col min="6423" max="6423" width="2.375" style="1" customWidth="1"/>
    <col min="6424" max="6662" width="8.375" style="1"/>
    <col min="6663" max="6663" width="42.625" style="1" customWidth="1"/>
    <col min="6664" max="6664" width="12.125" style="1" customWidth="1"/>
    <col min="6665" max="6667" width="11.625" style="1" customWidth="1"/>
    <col min="6668" max="6671" width="0" style="1" hidden="1" customWidth="1"/>
    <col min="6672" max="6678" width="11.625" style="1" customWidth="1"/>
    <col min="6679" max="6679" width="2.375" style="1" customWidth="1"/>
    <col min="6680" max="6918" width="8.375" style="1"/>
    <col min="6919" max="6919" width="42.625" style="1" customWidth="1"/>
    <col min="6920" max="6920" width="12.125" style="1" customWidth="1"/>
    <col min="6921" max="6923" width="11.625" style="1" customWidth="1"/>
    <col min="6924" max="6927" width="0" style="1" hidden="1" customWidth="1"/>
    <col min="6928" max="6934" width="11.625" style="1" customWidth="1"/>
    <col min="6935" max="6935" width="2.375" style="1" customWidth="1"/>
    <col min="6936" max="7174" width="8.375" style="1"/>
    <col min="7175" max="7175" width="42.625" style="1" customWidth="1"/>
    <col min="7176" max="7176" width="12.125" style="1" customWidth="1"/>
    <col min="7177" max="7179" width="11.625" style="1" customWidth="1"/>
    <col min="7180" max="7183" width="0" style="1" hidden="1" customWidth="1"/>
    <col min="7184" max="7190" width="11.625" style="1" customWidth="1"/>
    <col min="7191" max="7191" width="2.375" style="1" customWidth="1"/>
    <col min="7192" max="7430" width="8.375" style="1"/>
    <col min="7431" max="7431" width="42.625" style="1" customWidth="1"/>
    <col min="7432" max="7432" width="12.125" style="1" customWidth="1"/>
    <col min="7433" max="7435" width="11.625" style="1" customWidth="1"/>
    <col min="7436" max="7439" width="0" style="1" hidden="1" customWidth="1"/>
    <col min="7440" max="7446" width="11.625" style="1" customWidth="1"/>
    <col min="7447" max="7447" width="2.375" style="1" customWidth="1"/>
    <col min="7448" max="7686" width="8.375" style="1"/>
    <col min="7687" max="7687" width="42.625" style="1" customWidth="1"/>
    <col min="7688" max="7688" width="12.125" style="1" customWidth="1"/>
    <col min="7689" max="7691" width="11.625" style="1" customWidth="1"/>
    <col min="7692" max="7695" width="0" style="1" hidden="1" customWidth="1"/>
    <col min="7696" max="7702" width="11.625" style="1" customWidth="1"/>
    <col min="7703" max="7703" width="2.375" style="1" customWidth="1"/>
    <col min="7704" max="7942" width="8.375" style="1"/>
    <col min="7943" max="7943" width="42.625" style="1" customWidth="1"/>
    <col min="7944" max="7944" width="12.125" style="1" customWidth="1"/>
    <col min="7945" max="7947" width="11.625" style="1" customWidth="1"/>
    <col min="7948" max="7951" width="0" style="1" hidden="1" customWidth="1"/>
    <col min="7952" max="7958" width="11.625" style="1" customWidth="1"/>
    <col min="7959" max="7959" width="2.375" style="1" customWidth="1"/>
    <col min="7960" max="8198" width="8.375" style="1"/>
    <col min="8199" max="8199" width="42.625" style="1" customWidth="1"/>
    <col min="8200" max="8200" width="12.125" style="1" customWidth="1"/>
    <col min="8201" max="8203" width="11.625" style="1" customWidth="1"/>
    <col min="8204" max="8207" width="0" style="1" hidden="1" customWidth="1"/>
    <col min="8208" max="8214" width="11.625" style="1" customWidth="1"/>
    <col min="8215" max="8215" width="2.375" style="1" customWidth="1"/>
    <col min="8216" max="8454" width="8.375" style="1"/>
    <col min="8455" max="8455" width="42.625" style="1" customWidth="1"/>
    <col min="8456" max="8456" width="12.125" style="1" customWidth="1"/>
    <col min="8457" max="8459" width="11.625" style="1" customWidth="1"/>
    <col min="8460" max="8463" width="0" style="1" hidden="1" customWidth="1"/>
    <col min="8464" max="8470" width="11.625" style="1" customWidth="1"/>
    <col min="8471" max="8471" width="2.375" style="1" customWidth="1"/>
    <col min="8472" max="8710" width="8.375" style="1"/>
    <col min="8711" max="8711" width="42.625" style="1" customWidth="1"/>
    <col min="8712" max="8712" width="12.125" style="1" customWidth="1"/>
    <col min="8713" max="8715" width="11.625" style="1" customWidth="1"/>
    <col min="8716" max="8719" width="0" style="1" hidden="1" customWidth="1"/>
    <col min="8720" max="8726" width="11.625" style="1" customWidth="1"/>
    <col min="8727" max="8727" width="2.375" style="1" customWidth="1"/>
    <col min="8728" max="8966" width="8.375" style="1"/>
    <col min="8967" max="8967" width="42.625" style="1" customWidth="1"/>
    <col min="8968" max="8968" width="12.125" style="1" customWidth="1"/>
    <col min="8969" max="8971" width="11.625" style="1" customWidth="1"/>
    <col min="8972" max="8975" width="0" style="1" hidden="1" customWidth="1"/>
    <col min="8976" max="8982" width="11.625" style="1" customWidth="1"/>
    <col min="8983" max="8983" width="2.375" style="1" customWidth="1"/>
    <col min="8984" max="9222" width="8.375" style="1"/>
    <col min="9223" max="9223" width="42.625" style="1" customWidth="1"/>
    <col min="9224" max="9224" width="12.125" style="1" customWidth="1"/>
    <col min="9225" max="9227" width="11.625" style="1" customWidth="1"/>
    <col min="9228" max="9231" width="0" style="1" hidden="1" customWidth="1"/>
    <col min="9232" max="9238" width="11.625" style="1" customWidth="1"/>
    <col min="9239" max="9239" width="2.375" style="1" customWidth="1"/>
    <col min="9240" max="9478" width="8.375" style="1"/>
    <col min="9479" max="9479" width="42.625" style="1" customWidth="1"/>
    <col min="9480" max="9480" width="12.125" style="1" customWidth="1"/>
    <col min="9481" max="9483" width="11.625" style="1" customWidth="1"/>
    <col min="9484" max="9487" width="0" style="1" hidden="1" customWidth="1"/>
    <col min="9488" max="9494" width="11.625" style="1" customWidth="1"/>
    <col min="9495" max="9495" width="2.375" style="1" customWidth="1"/>
    <col min="9496" max="9734" width="8.375" style="1"/>
    <col min="9735" max="9735" width="42.625" style="1" customWidth="1"/>
    <col min="9736" max="9736" width="12.125" style="1" customWidth="1"/>
    <col min="9737" max="9739" width="11.625" style="1" customWidth="1"/>
    <col min="9740" max="9743" width="0" style="1" hidden="1" customWidth="1"/>
    <col min="9744" max="9750" width="11.625" style="1" customWidth="1"/>
    <col min="9751" max="9751" width="2.375" style="1" customWidth="1"/>
    <col min="9752" max="9990" width="8.375" style="1"/>
    <col min="9991" max="9991" width="42.625" style="1" customWidth="1"/>
    <col min="9992" max="9992" width="12.125" style="1" customWidth="1"/>
    <col min="9993" max="9995" width="11.625" style="1" customWidth="1"/>
    <col min="9996" max="9999" width="0" style="1" hidden="1" customWidth="1"/>
    <col min="10000" max="10006" width="11.625" style="1" customWidth="1"/>
    <col min="10007" max="10007" width="2.375" style="1" customWidth="1"/>
    <col min="10008" max="10246" width="8.375" style="1"/>
    <col min="10247" max="10247" width="42.625" style="1" customWidth="1"/>
    <col min="10248" max="10248" width="12.125" style="1" customWidth="1"/>
    <col min="10249" max="10251" width="11.625" style="1" customWidth="1"/>
    <col min="10252" max="10255" width="0" style="1" hidden="1" customWidth="1"/>
    <col min="10256" max="10262" width="11.625" style="1" customWidth="1"/>
    <col min="10263" max="10263" width="2.375" style="1" customWidth="1"/>
    <col min="10264" max="10502" width="8.375" style="1"/>
    <col min="10503" max="10503" width="42.625" style="1" customWidth="1"/>
    <col min="10504" max="10504" width="12.125" style="1" customWidth="1"/>
    <col min="10505" max="10507" width="11.625" style="1" customWidth="1"/>
    <col min="10508" max="10511" width="0" style="1" hidden="1" customWidth="1"/>
    <col min="10512" max="10518" width="11.625" style="1" customWidth="1"/>
    <col min="10519" max="10519" width="2.375" style="1" customWidth="1"/>
    <col min="10520" max="10758" width="8.375" style="1"/>
    <col min="10759" max="10759" width="42.625" style="1" customWidth="1"/>
    <col min="10760" max="10760" width="12.125" style="1" customWidth="1"/>
    <col min="10761" max="10763" width="11.625" style="1" customWidth="1"/>
    <col min="10764" max="10767" width="0" style="1" hidden="1" customWidth="1"/>
    <col min="10768" max="10774" width="11.625" style="1" customWidth="1"/>
    <col min="10775" max="10775" width="2.375" style="1" customWidth="1"/>
    <col min="10776" max="11014" width="8.375" style="1"/>
    <col min="11015" max="11015" width="42.625" style="1" customWidth="1"/>
    <col min="11016" max="11016" width="12.125" style="1" customWidth="1"/>
    <col min="11017" max="11019" width="11.625" style="1" customWidth="1"/>
    <col min="11020" max="11023" width="0" style="1" hidden="1" customWidth="1"/>
    <col min="11024" max="11030" width="11.625" style="1" customWidth="1"/>
    <col min="11031" max="11031" width="2.375" style="1" customWidth="1"/>
    <col min="11032" max="11270" width="8.375" style="1"/>
    <col min="11271" max="11271" width="42.625" style="1" customWidth="1"/>
    <col min="11272" max="11272" width="12.125" style="1" customWidth="1"/>
    <col min="11273" max="11275" width="11.625" style="1" customWidth="1"/>
    <col min="11276" max="11279" width="0" style="1" hidden="1" customWidth="1"/>
    <col min="11280" max="11286" width="11.625" style="1" customWidth="1"/>
    <col min="11287" max="11287" width="2.375" style="1" customWidth="1"/>
    <col min="11288" max="11526" width="8.375" style="1"/>
    <col min="11527" max="11527" width="42.625" style="1" customWidth="1"/>
    <col min="11528" max="11528" width="12.125" style="1" customWidth="1"/>
    <col min="11529" max="11531" width="11.625" style="1" customWidth="1"/>
    <col min="11532" max="11535" width="0" style="1" hidden="1" customWidth="1"/>
    <col min="11536" max="11542" width="11.625" style="1" customWidth="1"/>
    <col min="11543" max="11543" width="2.375" style="1" customWidth="1"/>
    <col min="11544" max="11782" width="8.375" style="1"/>
    <col min="11783" max="11783" width="42.625" style="1" customWidth="1"/>
    <col min="11784" max="11784" width="12.125" style="1" customWidth="1"/>
    <col min="11785" max="11787" width="11.625" style="1" customWidth="1"/>
    <col min="11788" max="11791" width="0" style="1" hidden="1" customWidth="1"/>
    <col min="11792" max="11798" width="11.625" style="1" customWidth="1"/>
    <col min="11799" max="11799" width="2.375" style="1" customWidth="1"/>
    <col min="11800" max="12038" width="8.375" style="1"/>
    <col min="12039" max="12039" width="42.625" style="1" customWidth="1"/>
    <col min="12040" max="12040" width="12.125" style="1" customWidth="1"/>
    <col min="12041" max="12043" width="11.625" style="1" customWidth="1"/>
    <col min="12044" max="12047" width="0" style="1" hidden="1" customWidth="1"/>
    <col min="12048" max="12054" width="11.625" style="1" customWidth="1"/>
    <col min="12055" max="12055" width="2.375" style="1" customWidth="1"/>
    <col min="12056" max="12294" width="8.375" style="1"/>
    <col min="12295" max="12295" width="42.625" style="1" customWidth="1"/>
    <col min="12296" max="12296" width="12.125" style="1" customWidth="1"/>
    <col min="12297" max="12299" width="11.625" style="1" customWidth="1"/>
    <col min="12300" max="12303" width="0" style="1" hidden="1" customWidth="1"/>
    <col min="12304" max="12310" width="11.625" style="1" customWidth="1"/>
    <col min="12311" max="12311" width="2.375" style="1" customWidth="1"/>
    <col min="12312" max="12550" width="8.375" style="1"/>
    <col min="12551" max="12551" width="42.625" style="1" customWidth="1"/>
    <col min="12552" max="12552" width="12.125" style="1" customWidth="1"/>
    <col min="12553" max="12555" width="11.625" style="1" customWidth="1"/>
    <col min="12556" max="12559" width="0" style="1" hidden="1" customWidth="1"/>
    <col min="12560" max="12566" width="11.625" style="1" customWidth="1"/>
    <col min="12567" max="12567" width="2.375" style="1" customWidth="1"/>
    <col min="12568" max="12806" width="8.375" style="1"/>
    <col min="12807" max="12807" width="42.625" style="1" customWidth="1"/>
    <col min="12808" max="12808" width="12.125" style="1" customWidth="1"/>
    <col min="12809" max="12811" width="11.625" style="1" customWidth="1"/>
    <col min="12812" max="12815" width="0" style="1" hidden="1" customWidth="1"/>
    <col min="12816" max="12822" width="11.625" style="1" customWidth="1"/>
    <col min="12823" max="12823" width="2.375" style="1" customWidth="1"/>
    <col min="12824" max="13062" width="8.375" style="1"/>
    <col min="13063" max="13063" width="42.625" style="1" customWidth="1"/>
    <col min="13064" max="13064" width="12.125" style="1" customWidth="1"/>
    <col min="13065" max="13067" width="11.625" style="1" customWidth="1"/>
    <col min="13068" max="13071" width="0" style="1" hidden="1" customWidth="1"/>
    <col min="13072" max="13078" width="11.625" style="1" customWidth="1"/>
    <col min="13079" max="13079" width="2.375" style="1" customWidth="1"/>
    <col min="13080" max="13318" width="8.375" style="1"/>
    <col min="13319" max="13319" width="42.625" style="1" customWidth="1"/>
    <col min="13320" max="13320" width="12.125" style="1" customWidth="1"/>
    <col min="13321" max="13323" width="11.625" style="1" customWidth="1"/>
    <col min="13324" max="13327" width="0" style="1" hidden="1" customWidth="1"/>
    <col min="13328" max="13334" width="11.625" style="1" customWidth="1"/>
    <col min="13335" max="13335" width="2.375" style="1" customWidth="1"/>
    <col min="13336" max="13574" width="8.375" style="1"/>
    <col min="13575" max="13575" width="42.625" style="1" customWidth="1"/>
    <col min="13576" max="13576" width="12.125" style="1" customWidth="1"/>
    <col min="13577" max="13579" width="11.625" style="1" customWidth="1"/>
    <col min="13580" max="13583" width="0" style="1" hidden="1" customWidth="1"/>
    <col min="13584" max="13590" width="11.625" style="1" customWidth="1"/>
    <col min="13591" max="13591" width="2.375" style="1" customWidth="1"/>
    <col min="13592" max="13830" width="8.375" style="1"/>
    <col min="13831" max="13831" width="42.625" style="1" customWidth="1"/>
    <col min="13832" max="13832" width="12.125" style="1" customWidth="1"/>
    <col min="13833" max="13835" width="11.625" style="1" customWidth="1"/>
    <col min="13836" max="13839" width="0" style="1" hidden="1" customWidth="1"/>
    <col min="13840" max="13846" width="11.625" style="1" customWidth="1"/>
    <col min="13847" max="13847" width="2.375" style="1" customWidth="1"/>
    <col min="13848" max="14086" width="8.375" style="1"/>
    <col min="14087" max="14087" width="42.625" style="1" customWidth="1"/>
    <col min="14088" max="14088" width="12.125" style="1" customWidth="1"/>
    <col min="14089" max="14091" width="11.625" style="1" customWidth="1"/>
    <col min="14092" max="14095" width="0" style="1" hidden="1" customWidth="1"/>
    <col min="14096" max="14102" width="11.625" style="1" customWidth="1"/>
    <col min="14103" max="14103" width="2.375" style="1" customWidth="1"/>
    <col min="14104" max="14342" width="8.375" style="1"/>
    <col min="14343" max="14343" width="42.625" style="1" customWidth="1"/>
    <col min="14344" max="14344" width="12.125" style="1" customWidth="1"/>
    <col min="14345" max="14347" width="11.625" style="1" customWidth="1"/>
    <col min="14348" max="14351" width="0" style="1" hidden="1" customWidth="1"/>
    <col min="14352" max="14358" width="11.625" style="1" customWidth="1"/>
    <col min="14359" max="14359" width="2.375" style="1" customWidth="1"/>
    <col min="14360" max="14598" width="8.375" style="1"/>
    <col min="14599" max="14599" width="42.625" style="1" customWidth="1"/>
    <col min="14600" max="14600" width="12.125" style="1" customWidth="1"/>
    <col min="14601" max="14603" width="11.625" style="1" customWidth="1"/>
    <col min="14604" max="14607" width="0" style="1" hidden="1" customWidth="1"/>
    <col min="14608" max="14614" width="11.625" style="1" customWidth="1"/>
    <col min="14615" max="14615" width="2.375" style="1" customWidth="1"/>
    <col min="14616" max="14854" width="8.375" style="1"/>
    <col min="14855" max="14855" width="42.625" style="1" customWidth="1"/>
    <col min="14856" max="14856" width="12.125" style="1" customWidth="1"/>
    <col min="14857" max="14859" width="11.625" style="1" customWidth="1"/>
    <col min="14860" max="14863" width="0" style="1" hidden="1" customWidth="1"/>
    <col min="14864" max="14870" width="11.625" style="1" customWidth="1"/>
    <col min="14871" max="14871" width="2.375" style="1" customWidth="1"/>
    <col min="14872" max="15110" width="8.375" style="1"/>
    <col min="15111" max="15111" width="42.625" style="1" customWidth="1"/>
    <col min="15112" max="15112" width="12.125" style="1" customWidth="1"/>
    <col min="15113" max="15115" width="11.625" style="1" customWidth="1"/>
    <col min="15116" max="15119" width="0" style="1" hidden="1" customWidth="1"/>
    <col min="15120" max="15126" width="11.625" style="1" customWidth="1"/>
    <col min="15127" max="15127" width="2.375" style="1" customWidth="1"/>
    <col min="15128" max="15366" width="8.375" style="1"/>
    <col min="15367" max="15367" width="42.625" style="1" customWidth="1"/>
    <col min="15368" max="15368" width="12.125" style="1" customWidth="1"/>
    <col min="15369" max="15371" width="11.625" style="1" customWidth="1"/>
    <col min="15372" max="15375" width="0" style="1" hidden="1" customWidth="1"/>
    <col min="15376" max="15382" width="11.625" style="1" customWidth="1"/>
    <col min="15383" max="15383" width="2.375" style="1" customWidth="1"/>
    <col min="15384" max="15622" width="8.375" style="1"/>
    <col min="15623" max="15623" width="42.625" style="1" customWidth="1"/>
    <col min="15624" max="15624" width="12.125" style="1" customWidth="1"/>
    <col min="15625" max="15627" width="11.625" style="1" customWidth="1"/>
    <col min="15628" max="15631" width="0" style="1" hidden="1" customWidth="1"/>
    <col min="15632" max="15638" width="11.625" style="1" customWidth="1"/>
    <col min="15639" max="15639" width="2.375" style="1" customWidth="1"/>
    <col min="15640" max="15878" width="8.375" style="1"/>
    <col min="15879" max="15879" width="42.625" style="1" customWidth="1"/>
    <col min="15880" max="15880" width="12.125" style="1" customWidth="1"/>
    <col min="15881" max="15883" width="11.625" style="1" customWidth="1"/>
    <col min="15884" max="15887" width="0" style="1" hidden="1" customWidth="1"/>
    <col min="15888" max="15894" width="11.625" style="1" customWidth="1"/>
    <col min="15895" max="15895" width="2.375" style="1" customWidth="1"/>
    <col min="15896" max="16134" width="8.375" style="1"/>
    <col min="16135" max="16135" width="42.625" style="1" customWidth="1"/>
    <col min="16136" max="16136" width="12.125" style="1" customWidth="1"/>
    <col min="16137" max="16139" width="11.625" style="1" customWidth="1"/>
    <col min="16140" max="16143" width="0" style="1" hidden="1" customWidth="1"/>
    <col min="16144" max="16150" width="11.625" style="1" customWidth="1"/>
    <col min="16151" max="16151" width="2.375" style="1" customWidth="1"/>
    <col min="16152" max="16384" width="8.375" style="1"/>
  </cols>
  <sheetData>
    <row r="1" spans="1:71" ht="22.5" customHeight="1" x14ac:dyDescent="0.3">
      <c r="A1" s="1" t="s">
        <v>14</v>
      </c>
    </row>
    <row r="2" spans="1:71" ht="22.5" customHeight="1" x14ac:dyDescent="0.3">
      <c r="A2" s="1" t="s">
        <v>174</v>
      </c>
      <c r="BN2" s="1" t="s">
        <v>134</v>
      </c>
    </row>
    <row r="3" spans="1:71" ht="16.149999999999999" customHeight="1" x14ac:dyDescent="0.3"/>
    <row r="4" spans="1:71" ht="20.25" customHeight="1" thickBot="1" x14ac:dyDescent="0.35">
      <c r="A4" s="1" t="s">
        <v>199</v>
      </c>
      <c r="B4" s="238"/>
      <c r="S4" s="238"/>
      <c r="AC4" s="239"/>
      <c r="AG4" s="239"/>
      <c r="AN4" s="239"/>
      <c r="AQ4" s="239"/>
      <c r="AU4" s="239"/>
      <c r="AV4" s="239"/>
      <c r="AW4" s="239"/>
      <c r="AX4" s="239"/>
      <c r="BB4" s="239"/>
      <c r="BC4" s="239"/>
      <c r="BE4" s="239"/>
      <c r="BF4" s="239"/>
      <c r="BH4" s="239"/>
      <c r="BI4" s="239"/>
      <c r="BM4" s="239"/>
      <c r="BO4" s="239"/>
      <c r="BP4" s="239"/>
      <c r="BQ4" s="239" t="s">
        <v>56</v>
      </c>
    </row>
    <row r="5" spans="1:71" s="353" customFormat="1" ht="20.25" customHeight="1" x14ac:dyDescent="0.3">
      <c r="A5" s="312"/>
      <c r="B5" s="312"/>
      <c r="C5" s="102" t="s">
        <v>141</v>
      </c>
      <c r="D5" s="2" t="s">
        <v>60</v>
      </c>
      <c r="E5" s="2" t="s">
        <v>61</v>
      </c>
      <c r="F5" s="3"/>
      <c r="G5" s="4"/>
      <c r="H5" s="4"/>
      <c r="I5" s="4"/>
      <c r="J5" s="5"/>
      <c r="K5" s="102"/>
      <c r="L5" s="28" t="s">
        <v>62</v>
      </c>
      <c r="M5" s="562" t="s">
        <v>63</v>
      </c>
      <c r="N5" s="563"/>
      <c r="O5" s="563"/>
      <c r="P5" s="563"/>
      <c r="Q5" s="563"/>
      <c r="R5" s="563"/>
      <c r="S5" s="564"/>
      <c r="T5" s="562" t="s">
        <v>64</v>
      </c>
      <c r="U5" s="563"/>
      <c r="V5" s="563"/>
      <c r="W5" s="563"/>
      <c r="X5" s="563"/>
      <c r="Y5" s="563"/>
      <c r="Z5" s="564"/>
      <c r="AA5" s="568" t="s">
        <v>65</v>
      </c>
      <c r="AB5" s="569"/>
      <c r="AC5" s="569"/>
      <c r="AD5" s="569"/>
      <c r="AE5" s="569"/>
      <c r="AF5" s="569"/>
      <c r="AG5" s="570"/>
      <c r="AH5" s="559" t="s">
        <v>66</v>
      </c>
      <c r="AI5" s="560"/>
      <c r="AJ5" s="560"/>
      <c r="AK5" s="560"/>
      <c r="AL5" s="560"/>
      <c r="AM5" s="560"/>
      <c r="AN5" s="561"/>
      <c r="AO5" s="559" t="s">
        <v>67</v>
      </c>
      <c r="AP5" s="560"/>
      <c r="AQ5" s="560"/>
      <c r="AR5" s="560"/>
      <c r="AS5" s="560"/>
      <c r="AT5" s="560"/>
      <c r="AU5" s="561"/>
      <c r="AV5" s="298" t="s">
        <v>68</v>
      </c>
      <c r="AW5" s="299"/>
      <c r="AX5" s="299"/>
      <c r="AY5" s="299"/>
      <c r="AZ5" s="299"/>
      <c r="BA5" s="299"/>
      <c r="BB5" s="300"/>
      <c r="BC5" s="298" t="s">
        <v>69</v>
      </c>
      <c r="BD5" s="305"/>
      <c r="BE5" s="305"/>
      <c r="BF5" s="305"/>
      <c r="BG5" s="305"/>
      <c r="BH5" s="305"/>
      <c r="BI5" s="486"/>
      <c r="BJ5" s="603" t="s">
        <v>70</v>
      </c>
      <c r="BK5" s="604"/>
      <c r="BL5" s="604"/>
      <c r="BM5" s="604"/>
      <c r="BN5" s="604"/>
      <c r="BO5" s="604"/>
      <c r="BP5" s="605"/>
      <c r="BQ5" s="574" t="s">
        <v>809</v>
      </c>
      <c r="BR5" s="575"/>
      <c r="BS5" s="576"/>
    </row>
    <row r="6" spans="1:71" s="355" customFormat="1" ht="20.25" customHeight="1" thickBot="1" x14ac:dyDescent="0.35">
      <c r="A6" s="313"/>
      <c r="B6" s="313"/>
      <c r="C6" s="9" t="s">
        <v>78</v>
      </c>
      <c r="D6" s="30" t="s">
        <v>71</v>
      </c>
      <c r="E6" s="30" t="s">
        <v>71</v>
      </c>
      <c r="F6" s="6" t="s">
        <v>72</v>
      </c>
      <c r="G6" s="7" t="s">
        <v>73</v>
      </c>
      <c r="H6" s="7" t="s">
        <v>74</v>
      </c>
      <c r="I6" s="7" t="s">
        <v>75</v>
      </c>
      <c r="J6" s="8" t="s">
        <v>76</v>
      </c>
      <c r="K6" s="9" t="s">
        <v>77</v>
      </c>
      <c r="L6" s="30" t="s">
        <v>71</v>
      </c>
      <c r="M6" s="6" t="s">
        <v>72</v>
      </c>
      <c r="N6" s="7" t="s">
        <v>73</v>
      </c>
      <c r="O6" s="7" t="s">
        <v>74</v>
      </c>
      <c r="P6" s="7" t="s">
        <v>75</v>
      </c>
      <c r="Q6" s="8" t="s">
        <v>76</v>
      </c>
      <c r="R6" s="9" t="s">
        <v>77</v>
      </c>
      <c r="S6" s="10" t="s">
        <v>78</v>
      </c>
      <c r="T6" s="109" t="s">
        <v>82</v>
      </c>
      <c r="U6" s="8" t="s">
        <v>142</v>
      </c>
      <c r="V6" s="7" t="s">
        <v>74</v>
      </c>
      <c r="W6" s="11" t="s">
        <v>75</v>
      </c>
      <c r="X6" s="9" t="s">
        <v>76</v>
      </c>
      <c r="Y6" s="9" t="s">
        <v>77</v>
      </c>
      <c r="Z6" s="10" t="s">
        <v>78</v>
      </c>
      <c r="AA6" s="12" t="s">
        <v>82</v>
      </c>
      <c r="AB6" s="11" t="s">
        <v>142</v>
      </c>
      <c r="AC6" s="13" t="s">
        <v>74</v>
      </c>
      <c r="AD6" s="11" t="s">
        <v>75</v>
      </c>
      <c r="AE6" s="14" t="s">
        <v>76</v>
      </c>
      <c r="AF6" s="14" t="s">
        <v>77</v>
      </c>
      <c r="AG6" s="15" t="s">
        <v>78</v>
      </c>
      <c r="AH6" s="109" t="s">
        <v>82</v>
      </c>
      <c r="AI6" s="8" t="s">
        <v>142</v>
      </c>
      <c r="AJ6" s="7" t="s">
        <v>74</v>
      </c>
      <c r="AK6" s="11" t="s">
        <v>75</v>
      </c>
      <c r="AL6" s="11" t="s">
        <v>76</v>
      </c>
      <c r="AM6" s="14" t="s">
        <v>200</v>
      </c>
      <c r="AN6" s="15" t="s">
        <v>78</v>
      </c>
      <c r="AO6" s="6" t="s">
        <v>82</v>
      </c>
      <c r="AP6" s="11" t="s">
        <v>142</v>
      </c>
      <c r="AQ6" s="7" t="s">
        <v>74</v>
      </c>
      <c r="AR6" s="11" t="s">
        <v>75</v>
      </c>
      <c r="AS6" s="16" t="s">
        <v>76</v>
      </c>
      <c r="AT6" s="14" t="s">
        <v>200</v>
      </c>
      <c r="AU6" s="15" t="s">
        <v>78</v>
      </c>
      <c r="AV6" s="6" t="s">
        <v>87</v>
      </c>
      <c r="AW6" s="11" t="s">
        <v>88</v>
      </c>
      <c r="AX6" s="7" t="s">
        <v>89</v>
      </c>
      <c r="AY6" s="11" t="s">
        <v>86</v>
      </c>
      <c r="AZ6" s="16" t="s">
        <v>76</v>
      </c>
      <c r="BA6" s="14" t="s">
        <v>200</v>
      </c>
      <c r="BB6" s="15" t="s">
        <v>78</v>
      </c>
      <c r="BC6" s="6" t="s">
        <v>87</v>
      </c>
      <c r="BD6" s="7" t="s">
        <v>88</v>
      </c>
      <c r="BE6" s="7" t="s">
        <v>89</v>
      </c>
      <c r="BF6" s="7" t="s">
        <v>86</v>
      </c>
      <c r="BG6" s="7" t="s">
        <v>84</v>
      </c>
      <c r="BH6" s="7" t="s">
        <v>85</v>
      </c>
      <c r="BI6" s="10" t="s">
        <v>71</v>
      </c>
      <c r="BJ6" s="109" t="s">
        <v>87</v>
      </c>
      <c r="BK6" s="11" t="s">
        <v>88</v>
      </c>
      <c r="BL6" s="13" t="s">
        <v>89</v>
      </c>
      <c r="BM6" s="13" t="s">
        <v>86</v>
      </c>
      <c r="BN6" s="7" t="s">
        <v>84</v>
      </c>
      <c r="BO6" s="7" t="s">
        <v>85</v>
      </c>
      <c r="BP6" s="10" t="s">
        <v>71</v>
      </c>
      <c r="BQ6" s="109" t="s">
        <v>87</v>
      </c>
      <c r="BR6" s="11" t="s">
        <v>88</v>
      </c>
      <c r="BS6" s="15" t="s">
        <v>89</v>
      </c>
    </row>
    <row r="7" spans="1:71" ht="18" customHeight="1" x14ac:dyDescent="0.3">
      <c r="A7" s="147" t="s">
        <v>176</v>
      </c>
      <c r="B7" s="31" t="s">
        <v>90</v>
      </c>
      <c r="C7" s="110"/>
      <c r="D7" s="34"/>
      <c r="E7" s="34"/>
      <c r="F7" s="32"/>
      <c r="G7" s="87"/>
      <c r="H7" s="87"/>
      <c r="I7" s="87"/>
      <c r="J7" s="33"/>
      <c r="K7" s="110"/>
      <c r="L7" s="34"/>
      <c r="M7" s="40"/>
      <c r="N7" s="87"/>
      <c r="O7" s="87"/>
      <c r="P7" s="87"/>
      <c r="Q7" s="87"/>
      <c r="R7" s="33"/>
      <c r="S7" s="86"/>
      <c r="T7" s="43"/>
      <c r="U7" s="33"/>
      <c r="V7" s="87"/>
      <c r="W7" s="87"/>
      <c r="X7" s="32"/>
      <c r="Y7" s="33"/>
      <c r="Z7" s="86"/>
      <c r="AA7" s="40"/>
      <c r="AB7" s="32"/>
      <c r="AC7" s="33"/>
      <c r="AD7" s="87"/>
      <c r="AE7" s="32"/>
      <c r="AF7" s="33"/>
      <c r="AG7" s="86"/>
      <c r="AH7" s="43"/>
      <c r="AI7" s="87"/>
      <c r="AJ7" s="86"/>
      <c r="AK7" s="32"/>
      <c r="AL7" s="32"/>
      <c r="AM7" s="54"/>
      <c r="AN7" s="86"/>
      <c r="AO7" s="40"/>
      <c r="AP7" s="32"/>
      <c r="AQ7" s="87"/>
      <c r="AR7" s="87"/>
      <c r="AS7" s="32"/>
      <c r="AT7" s="54"/>
      <c r="AU7" s="86"/>
      <c r="AV7" s="40"/>
      <c r="AW7" s="32"/>
      <c r="AX7" s="87"/>
      <c r="AY7" s="87"/>
      <c r="AZ7" s="32"/>
      <c r="BA7" s="54"/>
      <c r="BB7" s="86"/>
      <c r="BC7" s="40"/>
      <c r="BD7" s="87"/>
      <c r="BE7" s="87"/>
      <c r="BF7" s="87"/>
      <c r="BG7" s="87"/>
      <c r="BH7" s="87"/>
      <c r="BI7" s="86"/>
      <c r="BJ7" s="43"/>
      <c r="BK7" s="87"/>
      <c r="BL7" s="33"/>
      <c r="BM7" s="33"/>
      <c r="BN7" s="87"/>
      <c r="BO7" s="87"/>
      <c r="BP7" s="86"/>
      <c r="BQ7" s="43"/>
      <c r="BR7" s="87"/>
      <c r="BS7" s="86"/>
    </row>
    <row r="8" spans="1:71" ht="18" customHeight="1" thickBot="1" x14ac:dyDescent="0.35">
      <c r="A8" s="148" t="s">
        <v>177</v>
      </c>
      <c r="B8" s="76" t="s">
        <v>91</v>
      </c>
      <c r="C8" s="95">
        <v>34268</v>
      </c>
      <c r="D8" s="91">
        <v>31026</v>
      </c>
      <c r="E8" s="91">
        <v>32985</v>
      </c>
      <c r="F8" s="89">
        <v>7045</v>
      </c>
      <c r="G8" s="92">
        <v>9486</v>
      </c>
      <c r="H8" s="92">
        <v>16531</v>
      </c>
      <c r="I8" s="92">
        <v>7435</v>
      </c>
      <c r="J8" s="90">
        <v>13297</v>
      </c>
      <c r="K8" s="95">
        <v>20732</v>
      </c>
      <c r="L8" s="91">
        <v>37263</v>
      </c>
      <c r="M8" s="93">
        <v>7672</v>
      </c>
      <c r="N8" s="92">
        <v>9458</v>
      </c>
      <c r="O8" s="92">
        <v>17130</v>
      </c>
      <c r="P8" s="92">
        <v>7540</v>
      </c>
      <c r="Q8" s="92">
        <v>11881</v>
      </c>
      <c r="R8" s="95">
        <v>19421</v>
      </c>
      <c r="S8" s="94">
        <v>36551</v>
      </c>
      <c r="T8" s="96">
        <v>7604</v>
      </c>
      <c r="U8" s="90">
        <v>10958</v>
      </c>
      <c r="V8" s="92">
        <v>18562</v>
      </c>
      <c r="W8" s="92">
        <v>8982</v>
      </c>
      <c r="X8" s="89">
        <v>12616.071000000004</v>
      </c>
      <c r="Y8" s="95">
        <v>21598.071000000004</v>
      </c>
      <c r="Z8" s="94">
        <v>40160.071000000004</v>
      </c>
      <c r="AA8" s="93">
        <v>8078</v>
      </c>
      <c r="AB8" s="89">
        <v>14252</v>
      </c>
      <c r="AC8" s="90">
        <v>22330</v>
      </c>
      <c r="AD8" s="92">
        <v>8780</v>
      </c>
      <c r="AE8" s="89">
        <v>11961.888000000001</v>
      </c>
      <c r="AF8" s="95">
        <v>20742.603000000003</v>
      </c>
      <c r="AG8" s="94">
        <v>43072.603000000003</v>
      </c>
      <c r="AH8" s="96">
        <v>6684</v>
      </c>
      <c r="AI8" s="92">
        <v>9204.6659999999993</v>
      </c>
      <c r="AJ8" s="94">
        <v>15888.665999999999</v>
      </c>
      <c r="AK8" s="89">
        <v>8185</v>
      </c>
      <c r="AL8" s="89">
        <v>12871</v>
      </c>
      <c r="AM8" s="95">
        <v>21055.334000000003</v>
      </c>
      <c r="AN8" s="94">
        <v>36944</v>
      </c>
      <c r="AO8" s="93">
        <v>8286</v>
      </c>
      <c r="AP8" s="89">
        <v>9909</v>
      </c>
      <c r="AQ8" s="92">
        <v>18195</v>
      </c>
      <c r="AR8" s="92">
        <v>7333</v>
      </c>
      <c r="AS8" s="89">
        <v>12441</v>
      </c>
      <c r="AT8" s="95">
        <v>19774</v>
      </c>
      <c r="AU8" s="94">
        <v>37969</v>
      </c>
      <c r="AV8" s="93">
        <v>9385</v>
      </c>
      <c r="AW8" s="89">
        <v>11079</v>
      </c>
      <c r="AX8" s="92">
        <v>20464</v>
      </c>
      <c r="AY8" s="92">
        <v>7134</v>
      </c>
      <c r="AZ8" s="92">
        <v>13002</v>
      </c>
      <c r="BA8" s="95">
        <v>20136.773000000001</v>
      </c>
      <c r="BB8" s="94">
        <v>40601</v>
      </c>
      <c r="BC8" s="93">
        <v>7092</v>
      </c>
      <c r="BD8" s="92">
        <v>8808</v>
      </c>
      <c r="BE8" s="92">
        <v>15900</v>
      </c>
      <c r="BF8" s="92">
        <v>7652</v>
      </c>
      <c r="BG8" s="92">
        <v>10822</v>
      </c>
      <c r="BH8" s="92">
        <v>18474</v>
      </c>
      <c r="BI8" s="94">
        <v>34374</v>
      </c>
      <c r="BJ8" s="96">
        <v>6995</v>
      </c>
      <c r="BK8" s="92">
        <v>8535</v>
      </c>
      <c r="BL8" s="90">
        <v>15529</v>
      </c>
      <c r="BM8" s="90">
        <v>7234</v>
      </c>
      <c r="BN8" s="92">
        <v>11194</v>
      </c>
      <c r="BO8" s="92">
        <v>18429</v>
      </c>
      <c r="BP8" s="94">
        <v>33958</v>
      </c>
      <c r="BQ8" s="96">
        <v>7043</v>
      </c>
      <c r="BR8" s="92">
        <v>8165</v>
      </c>
      <c r="BS8" s="94">
        <v>15208</v>
      </c>
    </row>
    <row r="9" spans="1:71" ht="18" customHeight="1" x14ac:dyDescent="0.3">
      <c r="A9" s="149" t="s">
        <v>178</v>
      </c>
      <c r="B9" s="130" t="s">
        <v>90</v>
      </c>
      <c r="C9" s="59"/>
      <c r="D9" s="55"/>
      <c r="E9" s="55"/>
      <c r="F9" s="53"/>
      <c r="G9" s="56"/>
      <c r="H9" s="56"/>
      <c r="I9" s="56"/>
      <c r="J9" s="54"/>
      <c r="K9" s="59"/>
      <c r="L9" s="55"/>
      <c r="M9" s="57"/>
      <c r="N9" s="56"/>
      <c r="O9" s="56"/>
      <c r="P9" s="56"/>
      <c r="Q9" s="56"/>
      <c r="R9" s="59"/>
      <c r="S9" s="58"/>
      <c r="T9" s="60"/>
      <c r="U9" s="54"/>
      <c r="V9" s="56"/>
      <c r="W9" s="56"/>
      <c r="X9" s="53"/>
      <c r="Y9" s="59"/>
      <c r="Z9" s="58"/>
      <c r="AA9" s="57"/>
      <c r="AB9" s="53"/>
      <c r="AC9" s="54"/>
      <c r="AD9" s="56"/>
      <c r="AE9" s="53"/>
      <c r="AF9" s="59"/>
      <c r="AG9" s="58"/>
      <c r="AH9" s="60"/>
      <c r="AI9" s="87"/>
      <c r="AJ9" s="58"/>
      <c r="AK9" s="53"/>
      <c r="AL9" s="53"/>
      <c r="AM9" s="59"/>
      <c r="AN9" s="58"/>
      <c r="AO9" s="57"/>
      <c r="AP9" s="32"/>
      <c r="AQ9" s="56"/>
      <c r="AR9" s="56"/>
      <c r="AS9" s="53"/>
      <c r="AT9" s="59"/>
      <c r="AU9" s="58"/>
      <c r="AV9" s="57"/>
      <c r="AW9" s="32"/>
      <c r="AX9" s="56"/>
      <c r="AY9" s="56"/>
      <c r="AZ9" s="87"/>
      <c r="BA9" s="59"/>
      <c r="BB9" s="58"/>
      <c r="BC9" s="57"/>
      <c r="BD9" s="87"/>
      <c r="BE9" s="56"/>
      <c r="BF9" s="56"/>
      <c r="BG9" s="87"/>
      <c r="BH9" s="56"/>
      <c r="BI9" s="58"/>
      <c r="BJ9" s="60"/>
      <c r="BK9" s="87"/>
      <c r="BL9" s="54"/>
      <c r="BM9" s="54"/>
      <c r="BN9" s="87"/>
      <c r="BO9" s="56"/>
      <c r="BP9" s="58"/>
      <c r="BQ9" s="60"/>
      <c r="BR9" s="87"/>
      <c r="BS9" s="58"/>
    </row>
    <row r="10" spans="1:71" ht="18" customHeight="1" thickBot="1" x14ac:dyDescent="0.35">
      <c r="A10" s="150" t="s">
        <v>179</v>
      </c>
      <c r="B10" s="130" t="s">
        <v>91</v>
      </c>
      <c r="C10" s="59">
        <v>9100</v>
      </c>
      <c r="D10" s="55">
        <v>10089</v>
      </c>
      <c r="E10" s="55">
        <v>10799</v>
      </c>
      <c r="F10" s="53">
        <v>2085</v>
      </c>
      <c r="G10" s="56">
        <v>2956</v>
      </c>
      <c r="H10" s="92">
        <v>5041</v>
      </c>
      <c r="I10" s="56">
        <v>2276</v>
      </c>
      <c r="J10" s="54">
        <v>2753</v>
      </c>
      <c r="K10" s="95">
        <v>5029</v>
      </c>
      <c r="L10" s="55">
        <v>10070</v>
      </c>
      <c r="M10" s="57">
        <v>2200</v>
      </c>
      <c r="N10" s="56">
        <v>2763</v>
      </c>
      <c r="O10" s="56">
        <v>4963</v>
      </c>
      <c r="P10" s="56">
        <v>2504</v>
      </c>
      <c r="Q10" s="56">
        <v>3393</v>
      </c>
      <c r="R10" s="95">
        <v>5897</v>
      </c>
      <c r="S10" s="58">
        <v>10860</v>
      </c>
      <c r="T10" s="60">
        <v>2686</v>
      </c>
      <c r="U10" s="54">
        <v>2614</v>
      </c>
      <c r="V10" s="56">
        <v>5300</v>
      </c>
      <c r="W10" s="56">
        <v>1866</v>
      </c>
      <c r="X10" s="53">
        <v>2630</v>
      </c>
      <c r="Y10" s="95">
        <v>4496</v>
      </c>
      <c r="Z10" s="58">
        <v>9796</v>
      </c>
      <c r="AA10" s="57">
        <v>2059</v>
      </c>
      <c r="AB10" s="53">
        <v>2282</v>
      </c>
      <c r="AC10" s="54">
        <v>4341</v>
      </c>
      <c r="AD10" s="56">
        <v>1850</v>
      </c>
      <c r="AE10" s="53">
        <v>2731.4369999999999</v>
      </c>
      <c r="AF10" s="95">
        <v>4582.6949999999997</v>
      </c>
      <c r="AG10" s="58">
        <v>8923.6949999999997</v>
      </c>
      <c r="AH10" s="60">
        <v>2279</v>
      </c>
      <c r="AI10" s="92">
        <v>2800.8040000000001</v>
      </c>
      <c r="AJ10" s="58">
        <v>5079.8040000000001</v>
      </c>
      <c r="AK10" s="53">
        <v>2206</v>
      </c>
      <c r="AL10" s="53">
        <v>2796</v>
      </c>
      <c r="AM10" s="95">
        <v>5002.1959999999999</v>
      </c>
      <c r="AN10" s="58">
        <v>10082</v>
      </c>
      <c r="AO10" s="57">
        <v>2253</v>
      </c>
      <c r="AP10" s="89">
        <v>2384</v>
      </c>
      <c r="AQ10" s="56">
        <v>4637.4840000000004</v>
      </c>
      <c r="AR10" s="56">
        <v>2387</v>
      </c>
      <c r="AS10" s="53">
        <v>2948</v>
      </c>
      <c r="AT10" s="95">
        <v>5334.5159999999996</v>
      </c>
      <c r="AU10" s="58">
        <v>9972</v>
      </c>
      <c r="AV10" s="57">
        <v>2586</v>
      </c>
      <c r="AW10" s="89">
        <v>3768</v>
      </c>
      <c r="AX10" s="56">
        <v>6353</v>
      </c>
      <c r="AY10" s="56">
        <v>3102</v>
      </c>
      <c r="AZ10" s="92">
        <v>3850</v>
      </c>
      <c r="BA10" s="95">
        <v>6952</v>
      </c>
      <c r="BB10" s="58">
        <v>13305</v>
      </c>
      <c r="BC10" s="57">
        <v>2214</v>
      </c>
      <c r="BD10" s="92">
        <v>4084</v>
      </c>
      <c r="BE10" s="56">
        <v>6297</v>
      </c>
      <c r="BF10" s="56">
        <v>3259</v>
      </c>
      <c r="BG10" s="92">
        <v>4289</v>
      </c>
      <c r="BH10" s="56">
        <v>7548</v>
      </c>
      <c r="BI10" s="58">
        <v>13845</v>
      </c>
      <c r="BJ10" s="60">
        <v>3317</v>
      </c>
      <c r="BK10" s="92">
        <v>3915</v>
      </c>
      <c r="BL10" s="54">
        <v>7232</v>
      </c>
      <c r="BM10" s="54">
        <v>2805</v>
      </c>
      <c r="BN10" s="92">
        <v>5241</v>
      </c>
      <c r="BO10" s="56">
        <v>8046</v>
      </c>
      <c r="BP10" s="58">
        <v>15278</v>
      </c>
      <c r="BQ10" s="60">
        <v>2965</v>
      </c>
      <c r="BR10" s="92">
        <v>4323</v>
      </c>
      <c r="BS10" s="58">
        <v>7287</v>
      </c>
    </row>
    <row r="11" spans="1:71" ht="18" customHeight="1" x14ac:dyDescent="0.3">
      <c r="A11" s="151" t="s">
        <v>180</v>
      </c>
      <c r="B11" s="152" t="s">
        <v>90</v>
      </c>
      <c r="C11" s="110"/>
      <c r="D11" s="34"/>
      <c r="E11" s="34"/>
      <c r="F11" s="32"/>
      <c r="G11" s="87"/>
      <c r="H11" s="87"/>
      <c r="I11" s="87"/>
      <c r="J11" s="33"/>
      <c r="K11" s="110"/>
      <c r="L11" s="34"/>
      <c r="M11" s="40"/>
      <c r="N11" s="87"/>
      <c r="O11" s="87"/>
      <c r="P11" s="87"/>
      <c r="Q11" s="87"/>
      <c r="R11" s="110"/>
      <c r="S11" s="86"/>
      <c r="T11" s="43"/>
      <c r="U11" s="33"/>
      <c r="V11" s="87"/>
      <c r="W11" s="87"/>
      <c r="X11" s="32"/>
      <c r="Y11" s="110"/>
      <c r="Z11" s="86"/>
      <c r="AA11" s="40"/>
      <c r="AB11" s="32"/>
      <c r="AC11" s="33"/>
      <c r="AD11" s="87"/>
      <c r="AE11" s="32"/>
      <c r="AF11" s="110"/>
      <c r="AG11" s="86"/>
      <c r="AH11" s="43"/>
      <c r="AI11" s="87"/>
      <c r="AJ11" s="86"/>
      <c r="AK11" s="32"/>
      <c r="AL11" s="32"/>
      <c r="AM11" s="110"/>
      <c r="AN11" s="86"/>
      <c r="AO11" s="40"/>
      <c r="AP11" s="32"/>
      <c r="AQ11" s="87"/>
      <c r="AR11" s="87"/>
      <c r="AS11" s="32"/>
      <c r="AT11" s="110"/>
      <c r="AU11" s="86"/>
      <c r="AV11" s="40"/>
      <c r="AW11" s="32"/>
      <c r="AX11" s="87"/>
      <c r="AY11" s="87"/>
      <c r="AZ11" s="212"/>
      <c r="BA11" s="297"/>
      <c r="BB11" s="214"/>
      <c r="BC11" s="40"/>
      <c r="BD11" s="212"/>
      <c r="BE11" s="212"/>
      <c r="BF11" s="212"/>
      <c r="BG11" s="212"/>
      <c r="BH11" s="212"/>
      <c r="BI11" s="214"/>
      <c r="BJ11" s="43"/>
      <c r="BK11" s="212"/>
      <c r="BL11" s="209"/>
      <c r="BM11" s="209"/>
      <c r="BN11" s="212"/>
      <c r="BO11" s="212"/>
      <c r="BP11" s="214"/>
      <c r="BQ11" s="43"/>
      <c r="BR11" s="212"/>
      <c r="BS11" s="214"/>
    </row>
    <row r="12" spans="1:71" ht="18" customHeight="1" thickBot="1" x14ac:dyDescent="0.35">
      <c r="A12" s="153" t="s">
        <v>181</v>
      </c>
      <c r="B12" s="154" t="s">
        <v>91</v>
      </c>
      <c r="C12" s="95">
        <v>7187</v>
      </c>
      <c r="D12" s="91">
        <v>7450</v>
      </c>
      <c r="E12" s="91">
        <v>9327</v>
      </c>
      <c r="F12" s="89">
        <v>1880</v>
      </c>
      <c r="G12" s="92">
        <v>2369</v>
      </c>
      <c r="H12" s="92">
        <v>4249</v>
      </c>
      <c r="I12" s="92">
        <v>1974</v>
      </c>
      <c r="J12" s="90">
        <v>2358</v>
      </c>
      <c r="K12" s="95">
        <v>4331</v>
      </c>
      <c r="L12" s="91">
        <v>8580</v>
      </c>
      <c r="M12" s="93">
        <v>1963</v>
      </c>
      <c r="N12" s="92">
        <v>2328</v>
      </c>
      <c r="O12" s="92">
        <v>4291</v>
      </c>
      <c r="P12" s="92">
        <v>2239</v>
      </c>
      <c r="Q12" s="92">
        <v>2709</v>
      </c>
      <c r="R12" s="95">
        <v>4948</v>
      </c>
      <c r="S12" s="94">
        <v>9239</v>
      </c>
      <c r="T12" s="96">
        <v>2266</v>
      </c>
      <c r="U12" s="90">
        <v>2265</v>
      </c>
      <c r="V12" s="92">
        <v>4531</v>
      </c>
      <c r="W12" s="92">
        <v>1514</v>
      </c>
      <c r="X12" s="89">
        <v>2097.0159999999996</v>
      </c>
      <c r="Y12" s="95">
        <v>3611.0159999999996</v>
      </c>
      <c r="Z12" s="94">
        <v>8142.0159999999996</v>
      </c>
      <c r="AA12" s="93">
        <v>1739</v>
      </c>
      <c r="AB12" s="89">
        <v>1813</v>
      </c>
      <c r="AC12" s="90">
        <v>3552</v>
      </c>
      <c r="AD12" s="92">
        <v>1526</v>
      </c>
      <c r="AE12" s="89">
        <v>2208.21</v>
      </c>
      <c r="AF12" s="95">
        <v>3734.8469999999998</v>
      </c>
      <c r="AG12" s="94">
        <v>7286.8469999999998</v>
      </c>
      <c r="AH12" s="96">
        <v>1954</v>
      </c>
      <c r="AI12" s="92">
        <v>2323.9449999999997</v>
      </c>
      <c r="AJ12" s="94">
        <v>4277.9449999999997</v>
      </c>
      <c r="AK12" s="162">
        <v>1854</v>
      </c>
      <c r="AL12" s="162">
        <v>2160</v>
      </c>
      <c r="AM12" s="156">
        <v>4014.0550000000003</v>
      </c>
      <c r="AN12" s="160">
        <v>8292</v>
      </c>
      <c r="AO12" s="157">
        <v>2022</v>
      </c>
      <c r="AP12" s="162">
        <v>1945</v>
      </c>
      <c r="AQ12" s="158">
        <v>3968.002</v>
      </c>
      <c r="AR12" s="158">
        <v>2055</v>
      </c>
      <c r="AS12" s="89">
        <v>2472</v>
      </c>
      <c r="AT12" s="95">
        <v>4526.9979999999996</v>
      </c>
      <c r="AU12" s="94">
        <v>8495</v>
      </c>
      <c r="AV12" s="157">
        <v>2106</v>
      </c>
      <c r="AW12" s="162">
        <v>2962</v>
      </c>
      <c r="AX12" s="158">
        <v>5068</v>
      </c>
      <c r="AY12" s="158">
        <v>2478</v>
      </c>
      <c r="AZ12" s="158">
        <v>3169</v>
      </c>
      <c r="BA12" s="156">
        <v>5646</v>
      </c>
      <c r="BB12" s="160">
        <v>10714</v>
      </c>
      <c r="BC12" s="157">
        <v>1726</v>
      </c>
      <c r="BD12" s="158">
        <v>3279</v>
      </c>
      <c r="BE12" s="158">
        <v>5005</v>
      </c>
      <c r="BF12" s="158">
        <v>2434</v>
      </c>
      <c r="BG12" s="158">
        <v>3181</v>
      </c>
      <c r="BH12" s="158">
        <v>5614</v>
      </c>
      <c r="BI12" s="160">
        <v>10619</v>
      </c>
      <c r="BJ12" s="161">
        <v>2366</v>
      </c>
      <c r="BK12" s="158">
        <v>3022</v>
      </c>
      <c r="BL12" s="159">
        <v>5388</v>
      </c>
      <c r="BM12" s="159">
        <v>2284</v>
      </c>
      <c r="BN12" s="158">
        <v>4462</v>
      </c>
      <c r="BO12" s="158">
        <v>6746</v>
      </c>
      <c r="BP12" s="160">
        <v>12134</v>
      </c>
      <c r="BQ12" s="161">
        <v>2307</v>
      </c>
      <c r="BR12" s="158">
        <v>3441</v>
      </c>
      <c r="BS12" s="160">
        <v>5747</v>
      </c>
    </row>
    <row r="13" spans="1:71" ht="18" customHeight="1" x14ac:dyDescent="0.3">
      <c r="A13" s="149" t="s">
        <v>182</v>
      </c>
      <c r="B13" s="130" t="s">
        <v>90</v>
      </c>
      <c r="C13" s="59"/>
      <c r="D13" s="55"/>
      <c r="E13" s="55"/>
      <c r="F13" s="53"/>
      <c r="G13" s="56"/>
      <c r="H13" s="56"/>
      <c r="I13" s="56"/>
      <c r="J13" s="54"/>
      <c r="K13" s="59"/>
      <c r="L13" s="55"/>
      <c r="M13" s="57"/>
      <c r="N13" s="56"/>
      <c r="O13" s="56"/>
      <c r="P13" s="56"/>
      <c r="Q13" s="56"/>
      <c r="R13" s="59"/>
      <c r="S13" s="58"/>
      <c r="T13" s="60"/>
      <c r="U13" s="54"/>
      <c r="V13" s="56"/>
      <c r="W13" s="56"/>
      <c r="X13" s="53"/>
      <c r="Y13" s="59"/>
      <c r="Z13" s="58"/>
      <c r="AA13" s="57"/>
      <c r="AB13" s="53"/>
      <c r="AC13" s="54"/>
      <c r="AD13" s="56"/>
      <c r="AE13" s="53"/>
      <c r="AF13" s="59"/>
      <c r="AG13" s="58"/>
      <c r="AH13" s="60"/>
      <c r="AI13" s="87"/>
      <c r="AJ13" s="58"/>
      <c r="AK13" s="53"/>
      <c r="AL13" s="53"/>
      <c r="AM13" s="59"/>
      <c r="AN13" s="58"/>
      <c r="AO13" s="57"/>
      <c r="AP13" s="32"/>
      <c r="AQ13" s="56"/>
      <c r="AR13" s="56"/>
      <c r="AS13" s="53"/>
      <c r="AT13" s="59"/>
      <c r="AU13" s="58"/>
      <c r="AV13" s="57"/>
      <c r="AW13" s="32"/>
      <c r="AX13" s="56"/>
      <c r="AY13" s="56"/>
      <c r="AZ13" s="87"/>
      <c r="BA13" s="59"/>
      <c r="BB13" s="58"/>
      <c r="BC13" s="57"/>
      <c r="BD13" s="87"/>
      <c r="BE13" s="56"/>
      <c r="BF13" s="56"/>
      <c r="BG13" s="87"/>
      <c r="BH13" s="56"/>
      <c r="BI13" s="58"/>
      <c r="BJ13" s="60"/>
      <c r="BK13" s="87"/>
      <c r="BL13" s="54"/>
      <c r="BM13" s="54"/>
      <c r="BN13" s="87"/>
      <c r="BO13" s="56"/>
      <c r="BP13" s="58"/>
      <c r="BQ13" s="60"/>
      <c r="BR13" s="87"/>
      <c r="BS13" s="58"/>
    </row>
    <row r="14" spans="1:71" ht="18" customHeight="1" thickBot="1" x14ac:dyDescent="0.35">
      <c r="A14" s="150" t="s">
        <v>183</v>
      </c>
      <c r="B14" s="130" t="s">
        <v>91</v>
      </c>
      <c r="C14" s="59">
        <v>3545</v>
      </c>
      <c r="D14" s="55">
        <v>3599</v>
      </c>
      <c r="E14" s="55">
        <v>3744</v>
      </c>
      <c r="F14" s="53">
        <v>724</v>
      </c>
      <c r="G14" s="56">
        <v>760</v>
      </c>
      <c r="H14" s="92">
        <v>1484</v>
      </c>
      <c r="I14" s="56">
        <v>515</v>
      </c>
      <c r="J14" s="54">
        <v>500</v>
      </c>
      <c r="K14" s="95">
        <v>1016</v>
      </c>
      <c r="L14" s="55">
        <v>2500</v>
      </c>
      <c r="M14" s="57">
        <v>352</v>
      </c>
      <c r="N14" s="56">
        <v>810</v>
      </c>
      <c r="O14" s="56">
        <v>1162</v>
      </c>
      <c r="P14" s="56">
        <v>1000</v>
      </c>
      <c r="Q14" s="56">
        <v>1075</v>
      </c>
      <c r="R14" s="95">
        <v>2076</v>
      </c>
      <c r="S14" s="58">
        <v>3238</v>
      </c>
      <c r="T14" s="60">
        <v>1049</v>
      </c>
      <c r="U14" s="54">
        <v>1057</v>
      </c>
      <c r="V14" s="56">
        <v>2106</v>
      </c>
      <c r="W14" s="56">
        <v>1190</v>
      </c>
      <c r="X14" s="53">
        <v>1002.4579999999996</v>
      </c>
      <c r="Y14" s="95">
        <v>2192.4579999999996</v>
      </c>
      <c r="Z14" s="58">
        <v>4298.4579999999996</v>
      </c>
      <c r="AA14" s="57">
        <v>740</v>
      </c>
      <c r="AB14" s="53">
        <v>920</v>
      </c>
      <c r="AC14" s="54">
        <v>1660</v>
      </c>
      <c r="AD14" s="56">
        <v>1139</v>
      </c>
      <c r="AE14" s="53">
        <v>889.32600000000002</v>
      </c>
      <c r="AF14" s="95">
        <v>2029.203</v>
      </c>
      <c r="AG14" s="58">
        <v>3689.203</v>
      </c>
      <c r="AH14" s="60">
        <v>848</v>
      </c>
      <c r="AI14" s="92">
        <v>1224.7629999999999</v>
      </c>
      <c r="AJ14" s="58">
        <v>2072.7629999999999</v>
      </c>
      <c r="AK14" s="53">
        <v>1751</v>
      </c>
      <c r="AL14" s="53">
        <v>935</v>
      </c>
      <c r="AM14" s="95">
        <v>2686.2370000000001</v>
      </c>
      <c r="AN14" s="58">
        <v>4759</v>
      </c>
      <c r="AO14" s="57">
        <v>741</v>
      </c>
      <c r="AP14" s="89">
        <v>741</v>
      </c>
      <c r="AQ14" s="56">
        <v>1482.508</v>
      </c>
      <c r="AR14" s="56">
        <v>1179</v>
      </c>
      <c r="AS14" s="53">
        <v>820</v>
      </c>
      <c r="AT14" s="95">
        <v>1998.492</v>
      </c>
      <c r="AU14" s="58">
        <v>3481</v>
      </c>
      <c r="AV14" s="57">
        <v>778</v>
      </c>
      <c r="AW14" s="89">
        <v>1190</v>
      </c>
      <c r="AX14" s="56">
        <v>1968</v>
      </c>
      <c r="AY14" s="56">
        <v>1200</v>
      </c>
      <c r="AZ14" s="92">
        <v>1090</v>
      </c>
      <c r="BA14" s="95">
        <v>2290</v>
      </c>
      <c r="BB14" s="58">
        <v>4258</v>
      </c>
      <c r="BC14" s="57">
        <v>901</v>
      </c>
      <c r="BD14" s="92">
        <v>1103</v>
      </c>
      <c r="BE14" s="56">
        <v>2004</v>
      </c>
      <c r="BF14" s="56">
        <v>1690</v>
      </c>
      <c r="BG14" s="92">
        <v>1092</v>
      </c>
      <c r="BH14" s="56">
        <v>2781</v>
      </c>
      <c r="BI14" s="58">
        <v>4785</v>
      </c>
      <c r="BJ14" s="60">
        <v>999</v>
      </c>
      <c r="BK14" s="92">
        <v>775</v>
      </c>
      <c r="BL14" s="54">
        <v>1773</v>
      </c>
      <c r="BM14" s="54">
        <v>1732</v>
      </c>
      <c r="BN14" s="92">
        <v>608</v>
      </c>
      <c r="BO14" s="56">
        <v>2340</v>
      </c>
      <c r="BP14" s="58">
        <v>4113</v>
      </c>
      <c r="BQ14" s="60">
        <v>367</v>
      </c>
      <c r="BR14" s="92">
        <v>1170</v>
      </c>
      <c r="BS14" s="58">
        <v>1538</v>
      </c>
    </row>
    <row r="15" spans="1:71" ht="18" customHeight="1" x14ac:dyDescent="0.3">
      <c r="A15" s="147" t="s">
        <v>184</v>
      </c>
      <c r="B15" s="31" t="s">
        <v>90</v>
      </c>
      <c r="C15" s="110"/>
      <c r="D15" s="34"/>
      <c r="E15" s="34"/>
      <c r="F15" s="32"/>
      <c r="G15" s="87"/>
      <c r="H15" s="87"/>
      <c r="I15" s="87"/>
      <c r="J15" s="33"/>
      <c r="K15" s="110"/>
      <c r="L15" s="34"/>
      <c r="M15" s="40"/>
      <c r="N15" s="87"/>
      <c r="O15" s="87"/>
      <c r="P15" s="87"/>
      <c r="Q15" s="87"/>
      <c r="R15" s="110"/>
      <c r="S15" s="86"/>
      <c r="T15" s="43"/>
      <c r="U15" s="33"/>
      <c r="V15" s="87"/>
      <c r="W15" s="87"/>
      <c r="X15" s="32"/>
      <c r="Y15" s="110"/>
      <c r="Z15" s="86"/>
      <c r="AA15" s="40"/>
      <c r="AB15" s="32"/>
      <c r="AC15" s="33"/>
      <c r="AD15" s="87"/>
      <c r="AE15" s="32"/>
      <c r="AF15" s="110"/>
      <c r="AG15" s="86"/>
      <c r="AH15" s="43"/>
      <c r="AI15" s="87"/>
      <c r="AJ15" s="86"/>
      <c r="AK15" s="32"/>
      <c r="AL15" s="32"/>
      <c r="AM15" s="110"/>
      <c r="AN15" s="86"/>
      <c r="AO15" s="40"/>
      <c r="AP15" s="32"/>
      <c r="AQ15" s="87"/>
      <c r="AR15" s="87"/>
      <c r="AS15" s="32"/>
      <c r="AT15" s="110"/>
      <c r="AU15" s="86"/>
      <c r="AV15" s="40"/>
      <c r="AW15" s="32"/>
      <c r="AX15" s="87"/>
      <c r="AY15" s="87"/>
      <c r="AZ15" s="87"/>
      <c r="BA15" s="110"/>
      <c r="BB15" s="86"/>
      <c r="BC15" s="40"/>
      <c r="BD15" s="87"/>
      <c r="BE15" s="87"/>
      <c r="BF15" s="87"/>
      <c r="BG15" s="87"/>
      <c r="BH15" s="87"/>
      <c r="BI15" s="86"/>
      <c r="BJ15" s="43"/>
      <c r="BK15" s="87"/>
      <c r="BL15" s="33"/>
      <c r="BM15" s="33"/>
      <c r="BN15" s="87"/>
      <c r="BO15" s="87"/>
      <c r="BP15" s="86"/>
      <c r="BQ15" s="43"/>
      <c r="BR15" s="87"/>
      <c r="BS15" s="86"/>
    </row>
    <row r="16" spans="1:71" ht="18" customHeight="1" thickBot="1" x14ac:dyDescent="0.35">
      <c r="A16" s="148" t="s">
        <v>185</v>
      </c>
      <c r="B16" s="76" t="s">
        <v>91</v>
      </c>
      <c r="C16" s="95">
        <v>7378</v>
      </c>
      <c r="D16" s="91">
        <v>6105</v>
      </c>
      <c r="E16" s="91">
        <v>6129</v>
      </c>
      <c r="F16" s="89">
        <v>1108</v>
      </c>
      <c r="G16" s="92">
        <v>1775</v>
      </c>
      <c r="H16" s="92">
        <v>2883</v>
      </c>
      <c r="I16" s="92">
        <v>1296</v>
      </c>
      <c r="J16" s="90">
        <v>1847</v>
      </c>
      <c r="K16" s="95">
        <v>3144</v>
      </c>
      <c r="L16" s="91">
        <v>6027</v>
      </c>
      <c r="M16" s="93">
        <v>1124</v>
      </c>
      <c r="N16" s="92">
        <v>1967</v>
      </c>
      <c r="O16" s="92">
        <v>3091</v>
      </c>
      <c r="P16" s="92">
        <v>1640</v>
      </c>
      <c r="Q16" s="92">
        <v>1649</v>
      </c>
      <c r="R16" s="95">
        <v>3288</v>
      </c>
      <c r="S16" s="94">
        <v>6379</v>
      </c>
      <c r="T16" s="96">
        <v>1114</v>
      </c>
      <c r="U16" s="90">
        <v>1697</v>
      </c>
      <c r="V16" s="92">
        <v>2811</v>
      </c>
      <c r="W16" s="92">
        <v>1551</v>
      </c>
      <c r="X16" s="89">
        <v>1424.6769999999997</v>
      </c>
      <c r="Y16" s="95">
        <v>2975.6769999999997</v>
      </c>
      <c r="Z16" s="94">
        <v>5786.6769999999997</v>
      </c>
      <c r="AA16" s="93">
        <v>758</v>
      </c>
      <c r="AB16" s="89">
        <v>1731</v>
      </c>
      <c r="AC16" s="90">
        <v>2489</v>
      </c>
      <c r="AD16" s="92">
        <v>1109</v>
      </c>
      <c r="AE16" s="89">
        <v>1582.3420000000001</v>
      </c>
      <c r="AF16" s="95">
        <v>2693.17</v>
      </c>
      <c r="AG16" s="94">
        <v>5182.17</v>
      </c>
      <c r="AH16" s="96">
        <v>1337</v>
      </c>
      <c r="AI16" s="92">
        <v>1333.1849999999999</v>
      </c>
      <c r="AJ16" s="94">
        <v>2670.1849999999999</v>
      </c>
      <c r="AK16" s="89">
        <v>1329</v>
      </c>
      <c r="AL16" s="89">
        <v>1242</v>
      </c>
      <c r="AM16" s="95">
        <v>2570.8150000000001</v>
      </c>
      <c r="AN16" s="94">
        <v>5241</v>
      </c>
      <c r="AO16" s="93">
        <v>997</v>
      </c>
      <c r="AP16" s="89">
        <v>1369</v>
      </c>
      <c r="AQ16" s="92">
        <v>2366.3870000000002</v>
      </c>
      <c r="AR16" s="92">
        <v>1187</v>
      </c>
      <c r="AS16" s="89">
        <v>1121</v>
      </c>
      <c r="AT16" s="95">
        <v>2307.6129999999998</v>
      </c>
      <c r="AU16" s="94">
        <v>4674</v>
      </c>
      <c r="AV16" s="93">
        <v>1115</v>
      </c>
      <c r="AW16" s="89">
        <v>1207</v>
      </c>
      <c r="AX16" s="92">
        <v>2322</v>
      </c>
      <c r="AY16" s="92">
        <v>1247</v>
      </c>
      <c r="AZ16" s="92">
        <v>1377</v>
      </c>
      <c r="BA16" s="95">
        <v>2625</v>
      </c>
      <c r="BB16" s="94">
        <v>4947</v>
      </c>
      <c r="BC16" s="93">
        <v>1382</v>
      </c>
      <c r="BD16" s="92">
        <v>1662</v>
      </c>
      <c r="BE16" s="92">
        <v>3045</v>
      </c>
      <c r="BF16" s="92">
        <v>1339</v>
      </c>
      <c r="BG16" s="92">
        <v>1302</v>
      </c>
      <c r="BH16" s="92">
        <v>2641</v>
      </c>
      <c r="BI16" s="94">
        <v>5686</v>
      </c>
      <c r="BJ16" s="96">
        <v>886</v>
      </c>
      <c r="BK16" s="92">
        <v>1179</v>
      </c>
      <c r="BL16" s="90">
        <v>2065</v>
      </c>
      <c r="BM16" s="90">
        <v>858</v>
      </c>
      <c r="BN16" s="92">
        <v>1019</v>
      </c>
      <c r="BO16" s="92">
        <v>1877</v>
      </c>
      <c r="BP16" s="94">
        <v>3942</v>
      </c>
      <c r="BQ16" s="96">
        <v>859</v>
      </c>
      <c r="BR16" s="92">
        <v>948</v>
      </c>
      <c r="BS16" s="94">
        <v>1807</v>
      </c>
    </row>
    <row r="17" spans="1:71" ht="18" customHeight="1" x14ac:dyDescent="0.3">
      <c r="A17" s="149" t="s">
        <v>186</v>
      </c>
      <c r="B17" s="130" t="s">
        <v>90</v>
      </c>
      <c r="C17" s="59"/>
      <c r="D17" s="55"/>
      <c r="E17" s="55"/>
      <c r="F17" s="53"/>
      <c r="G17" s="56"/>
      <c r="H17" s="56"/>
      <c r="I17" s="56"/>
      <c r="J17" s="54"/>
      <c r="K17" s="59"/>
      <c r="L17" s="55"/>
      <c r="M17" s="57"/>
      <c r="N17" s="56"/>
      <c r="O17" s="56"/>
      <c r="P17" s="56"/>
      <c r="Q17" s="56"/>
      <c r="R17" s="59"/>
      <c r="S17" s="58"/>
      <c r="T17" s="60"/>
      <c r="U17" s="54"/>
      <c r="V17" s="56"/>
      <c r="W17" s="56"/>
      <c r="X17" s="53"/>
      <c r="Y17" s="59"/>
      <c r="Z17" s="58"/>
      <c r="AA17" s="57"/>
      <c r="AB17" s="53"/>
      <c r="AC17" s="54"/>
      <c r="AD17" s="56"/>
      <c r="AE17" s="53"/>
      <c r="AF17" s="59"/>
      <c r="AG17" s="58"/>
      <c r="AH17" s="60"/>
      <c r="AI17" s="87"/>
      <c r="AJ17" s="58"/>
      <c r="AK17" s="53"/>
      <c r="AL17" s="53"/>
      <c r="AM17" s="59"/>
      <c r="AN17" s="58"/>
      <c r="AO17" s="57"/>
      <c r="AP17" s="32"/>
      <c r="AQ17" s="56"/>
      <c r="AR17" s="56"/>
      <c r="AS17" s="53"/>
      <c r="AT17" s="59"/>
      <c r="AU17" s="58"/>
      <c r="AV17" s="57"/>
      <c r="AW17" s="32"/>
      <c r="AX17" s="56"/>
      <c r="AY17" s="56"/>
      <c r="AZ17" s="87"/>
      <c r="BA17" s="59"/>
      <c r="BB17" s="58"/>
      <c r="BC17" s="57"/>
      <c r="BD17" s="87"/>
      <c r="BE17" s="56"/>
      <c r="BF17" s="56"/>
      <c r="BG17" s="87"/>
      <c r="BH17" s="56"/>
      <c r="BI17" s="58"/>
      <c r="BJ17" s="60"/>
      <c r="BK17" s="87"/>
      <c r="BL17" s="54"/>
      <c r="BM17" s="54"/>
      <c r="BN17" s="87"/>
      <c r="BO17" s="56"/>
      <c r="BP17" s="58"/>
      <c r="BQ17" s="60"/>
      <c r="BR17" s="87"/>
      <c r="BS17" s="58"/>
    </row>
    <row r="18" spans="1:71" ht="18" customHeight="1" thickBot="1" x14ac:dyDescent="0.35">
      <c r="A18" s="150" t="s">
        <v>187</v>
      </c>
      <c r="B18" s="130" t="s">
        <v>91</v>
      </c>
      <c r="C18" s="59">
        <v>3536</v>
      </c>
      <c r="D18" s="55">
        <v>3971</v>
      </c>
      <c r="E18" s="55">
        <v>5403</v>
      </c>
      <c r="F18" s="53">
        <v>822</v>
      </c>
      <c r="G18" s="56">
        <v>860</v>
      </c>
      <c r="H18" s="92">
        <v>1682</v>
      </c>
      <c r="I18" s="56">
        <v>1436</v>
      </c>
      <c r="J18" s="54">
        <v>1181</v>
      </c>
      <c r="K18" s="95">
        <v>2618</v>
      </c>
      <c r="L18" s="55">
        <v>4300</v>
      </c>
      <c r="M18" s="57">
        <v>1017</v>
      </c>
      <c r="N18" s="56">
        <v>1222</v>
      </c>
      <c r="O18" s="56">
        <v>2239</v>
      </c>
      <c r="P18" s="56">
        <v>1356</v>
      </c>
      <c r="Q18" s="56">
        <v>1428</v>
      </c>
      <c r="R18" s="95">
        <v>2785</v>
      </c>
      <c r="S18" s="58">
        <v>5024</v>
      </c>
      <c r="T18" s="60">
        <v>1109</v>
      </c>
      <c r="U18" s="54">
        <v>1202</v>
      </c>
      <c r="V18" s="56">
        <v>2311</v>
      </c>
      <c r="W18" s="56">
        <v>1950</v>
      </c>
      <c r="X18" s="53">
        <v>1047</v>
      </c>
      <c r="Y18" s="95">
        <v>2997</v>
      </c>
      <c r="Z18" s="58">
        <v>5308</v>
      </c>
      <c r="AA18" s="57">
        <v>1029</v>
      </c>
      <c r="AB18" s="53">
        <v>1202</v>
      </c>
      <c r="AC18" s="54">
        <v>2231</v>
      </c>
      <c r="AD18" s="56">
        <v>1598</v>
      </c>
      <c r="AE18" s="53">
        <v>1389.402</v>
      </c>
      <c r="AF18" s="95">
        <v>2988.8109999999997</v>
      </c>
      <c r="AG18" s="58">
        <v>5219.8109999999997</v>
      </c>
      <c r="AH18" s="60">
        <v>1010</v>
      </c>
      <c r="AI18" s="92">
        <v>1870.3009999999999</v>
      </c>
      <c r="AJ18" s="58">
        <v>2880.3009999999999</v>
      </c>
      <c r="AK18" s="53">
        <v>1307</v>
      </c>
      <c r="AL18" s="53">
        <v>1796</v>
      </c>
      <c r="AM18" s="95">
        <v>3102.6990000000001</v>
      </c>
      <c r="AN18" s="58">
        <v>5983</v>
      </c>
      <c r="AO18" s="57">
        <v>1172</v>
      </c>
      <c r="AP18" s="89">
        <v>2007</v>
      </c>
      <c r="AQ18" s="56">
        <v>3179.9850000000001</v>
      </c>
      <c r="AR18" s="56">
        <v>1652</v>
      </c>
      <c r="AS18" s="53">
        <v>1397</v>
      </c>
      <c r="AT18" s="95">
        <v>3050.0149999999999</v>
      </c>
      <c r="AU18" s="58">
        <v>6230</v>
      </c>
      <c r="AV18" s="57">
        <v>1292</v>
      </c>
      <c r="AW18" s="89">
        <v>2320</v>
      </c>
      <c r="AX18" s="56">
        <v>3612</v>
      </c>
      <c r="AY18" s="56">
        <v>1775</v>
      </c>
      <c r="AZ18" s="92">
        <v>1662</v>
      </c>
      <c r="BA18" s="95">
        <v>3437</v>
      </c>
      <c r="BB18" s="58">
        <v>7049</v>
      </c>
      <c r="BC18" s="57">
        <v>1556</v>
      </c>
      <c r="BD18" s="92">
        <v>1668</v>
      </c>
      <c r="BE18" s="56">
        <v>3224</v>
      </c>
      <c r="BF18" s="56">
        <v>1950</v>
      </c>
      <c r="BG18" s="92">
        <v>2106</v>
      </c>
      <c r="BH18" s="56">
        <v>4056</v>
      </c>
      <c r="BI18" s="58">
        <v>7280</v>
      </c>
      <c r="BJ18" s="60">
        <v>1796</v>
      </c>
      <c r="BK18" s="92">
        <v>2454</v>
      </c>
      <c r="BL18" s="54">
        <v>4250</v>
      </c>
      <c r="BM18" s="54">
        <v>1976</v>
      </c>
      <c r="BN18" s="92">
        <v>2443</v>
      </c>
      <c r="BO18" s="56">
        <v>4419</v>
      </c>
      <c r="BP18" s="58">
        <v>8669</v>
      </c>
      <c r="BQ18" s="60">
        <v>1443</v>
      </c>
      <c r="BR18" s="92">
        <v>3153</v>
      </c>
      <c r="BS18" s="58">
        <v>4596</v>
      </c>
    </row>
    <row r="19" spans="1:71" s="372" customFormat="1" ht="18" customHeight="1" x14ac:dyDescent="0.3">
      <c r="A19" s="147" t="s">
        <v>188</v>
      </c>
      <c r="B19" s="31" t="s">
        <v>90</v>
      </c>
      <c r="C19" s="110"/>
      <c r="D19" s="34"/>
      <c r="E19" s="34"/>
      <c r="F19" s="32"/>
      <c r="G19" s="87"/>
      <c r="H19" s="87"/>
      <c r="I19" s="87"/>
      <c r="J19" s="33"/>
      <c r="K19" s="110"/>
      <c r="L19" s="34"/>
      <c r="M19" s="40"/>
      <c r="N19" s="87"/>
      <c r="O19" s="87"/>
      <c r="P19" s="87"/>
      <c r="Q19" s="87"/>
      <c r="R19" s="110"/>
      <c r="S19" s="86"/>
      <c r="T19" s="43"/>
      <c r="U19" s="33"/>
      <c r="V19" s="87"/>
      <c r="W19" s="87"/>
      <c r="X19" s="32"/>
      <c r="Y19" s="110"/>
      <c r="Z19" s="86"/>
      <c r="AA19" s="40"/>
      <c r="AB19" s="32"/>
      <c r="AC19" s="33"/>
      <c r="AD19" s="87"/>
      <c r="AE19" s="32"/>
      <c r="AF19" s="110"/>
      <c r="AG19" s="86"/>
      <c r="AH19" s="43"/>
      <c r="AI19" s="87"/>
      <c r="AJ19" s="86"/>
      <c r="AK19" s="32"/>
      <c r="AL19" s="32"/>
      <c r="AM19" s="110"/>
      <c r="AN19" s="86"/>
      <c r="AO19" s="40"/>
      <c r="AP19" s="32"/>
      <c r="AQ19" s="87"/>
      <c r="AR19" s="87"/>
      <c r="AS19" s="32"/>
      <c r="AT19" s="110"/>
      <c r="AU19" s="86"/>
      <c r="AV19" s="40"/>
      <c r="AW19" s="32"/>
      <c r="AX19" s="87"/>
      <c r="AY19" s="87"/>
      <c r="AZ19" s="87"/>
      <c r="BA19" s="110"/>
      <c r="BB19" s="86"/>
      <c r="BC19" s="40"/>
      <c r="BD19" s="87"/>
      <c r="BE19" s="87"/>
      <c r="BF19" s="87"/>
      <c r="BG19" s="87"/>
      <c r="BH19" s="87"/>
      <c r="BI19" s="86"/>
      <c r="BJ19" s="43"/>
      <c r="BK19" s="87"/>
      <c r="BL19" s="33"/>
      <c r="BM19" s="33"/>
      <c r="BN19" s="87"/>
      <c r="BO19" s="87"/>
      <c r="BP19" s="86"/>
      <c r="BQ19" s="43"/>
      <c r="BR19" s="87"/>
      <c r="BS19" s="86"/>
    </row>
    <row r="20" spans="1:71" s="372" customFormat="1" ht="18" customHeight="1" thickBot="1" x14ac:dyDescent="0.35">
      <c r="A20" s="148" t="s">
        <v>189</v>
      </c>
      <c r="B20" s="76" t="s">
        <v>91</v>
      </c>
      <c r="C20" s="95">
        <v>4934</v>
      </c>
      <c r="D20" s="91">
        <v>4622</v>
      </c>
      <c r="E20" s="91">
        <v>5534</v>
      </c>
      <c r="F20" s="89">
        <v>1061</v>
      </c>
      <c r="G20" s="92">
        <v>855</v>
      </c>
      <c r="H20" s="92">
        <v>1916</v>
      </c>
      <c r="I20" s="92">
        <v>992</v>
      </c>
      <c r="J20" s="90">
        <v>1308</v>
      </c>
      <c r="K20" s="95">
        <v>2300</v>
      </c>
      <c r="L20" s="91">
        <v>4216</v>
      </c>
      <c r="M20" s="93">
        <v>865</v>
      </c>
      <c r="N20" s="92">
        <v>1187</v>
      </c>
      <c r="O20" s="92">
        <v>2052</v>
      </c>
      <c r="P20" s="92">
        <v>839</v>
      </c>
      <c r="Q20" s="92">
        <v>974</v>
      </c>
      <c r="R20" s="95">
        <v>1813</v>
      </c>
      <c r="S20" s="94">
        <v>3865</v>
      </c>
      <c r="T20" s="96">
        <v>653</v>
      </c>
      <c r="U20" s="90">
        <v>903</v>
      </c>
      <c r="V20" s="92">
        <v>1556</v>
      </c>
      <c r="W20" s="92">
        <v>914</v>
      </c>
      <c r="X20" s="89">
        <v>1263</v>
      </c>
      <c r="Y20" s="95">
        <v>2177</v>
      </c>
      <c r="Z20" s="94">
        <v>3733</v>
      </c>
      <c r="AA20" s="93">
        <v>723</v>
      </c>
      <c r="AB20" s="89">
        <v>1098</v>
      </c>
      <c r="AC20" s="90">
        <v>1821</v>
      </c>
      <c r="AD20" s="92">
        <v>962</v>
      </c>
      <c r="AE20" s="89">
        <v>1307.626</v>
      </c>
      <c r="AF20" s="95">
        <v>2270.4070000000002</v>
      </c>
      <c r="AG20" s="94">
        <v>4091.4070000000002</v>
      </c>
      <c r="AH20" s="96">
        <v>945</v>
      </c>
      <c r="AI20" s="92">
        <v>1081.962</v>
      </c>
      <c r="AJ20" s="94">
        <v>2026.962</v>
      </c>
      <c r="AK20" s="89">
        <v>959</v>
      </c>
      <c r="AL20" s="89">
        <v>905</v>
      </c>
      <c r="AM20" s="95">
        <v>1865.038</v>
      </c>
      <c r="AN20" s="94">
        <v>3892</v>
      </c>
      <c r="AO20" s="93">
        <v>1036</v>
      </c>
      <c r="AP20" s="89">
        <v>1161</v>
      </c>
      <c r="AQ20" s="92">
        <v>2196.8409999999999</v>
      </c>
      <c r="AR20" s="92">
        <v>1066</v>
      </c>
      <c r="AS20" s="89">
        <v>1302</v>
      </c>
      <c r="AT20" s="95">
        <v>2369.1590000000001</v>
      </c>
      <c r="AU20" s="94">
        <v>4566</v>
      </c>
      <c r="AV20" s="93">
        <v>1278</v>
      </c>
      <c r="AW20" s="89">
        <v>1639</v>
      </c>
      <c r="AX20" s="92">
        <v>2918</v>
      </c>
      <c r="AY20" s="92">
        <v>1324</v>
      </c>
      <c r="AZ20" s="92">
        <v>1475</v>
      </c>
      <c r="BA20" s="95">
        <v>2799</v>
      </c>
      <c r="BB20" s="94">
        <v>5717</v>
      </c>
      <c r="BC20" s="93">
        <v>1240</v>
      </c>
      <c r="BD20" s="92">
        <v>1689</v>
      </c>
      <c r="BE20" s="92">
        <v>2929</v>
      </c>
      <c r="BF20" s="92">
        <v>1374</v>
      </c>
      <c r="BG20" s="92">
        <v>2030</v>
      </c>
      <c r="BH20" s="92">
        <v>3405</v>
      </c>
      <c r="BI20" s="94">
        <v>6334</v>
      </c>
      <c r="BJ20" s="96">
        <v>1464</v>
      </c>
      <c r="BK20" s="92">
        <v>1711</v>
      </c>
      <c r="BL20" s="90">
        <v>3176</v>
      </c>
      <c r="BM20" s="90">
        <v>1629</v>
      </c>
      <c r="BN20" s="92">
        <v>1803</v>
      </c>
      <c r="BO20" s="92">
        <v>3432</v>
      </c>
      <c r="BP20" s="94">
        <v>6608</v>
      </c>
      <c r="BQ20" s="96">
        <v>1015</v>
      </c>
      <c r="BR20" s="92">
        <v>2178</v>
      </c>
      <c r="BS20" s="94">
        <v>3192</v>
      </c>
    </row>
    <row r="21" spans="1:71" ht="18" customHeight="1" x14ac:dyDescent="0.3">
      <c r="A21" s="149" t="s">
        <v>190</v>
      </c>
      <c r="B21" s="130" t="s">
        <v>90</v>
      </c>
      <c r="C21" s="59"/>
      <c r="D21" s="55"/>
      <c r="E21" s="55"/>
      <c r="F21" s="53"/>
      <c r="G21" s="56"/>
      <c r="H21" s="56"/>
      <c r="I21" s="56"/>
      <c r="J21" s="54"/>
      <c r="K21" s="59"/>
      <c r="L21" s="55"/>
      <c r="M21" s="57"/>
      <c r="N21" s="56"/>
      <c r="O21" s="56"/>
      <c r="P21" s="56"/>
      <c r="Q21" s="56"/>
      <c r="R21" s="59"/>
      <c r="S21" s="58"/>
      <c r="T21" s="60"/>
      <c r="U21" s="54"/>
      <c r="V21" s="56"/>
      <c r="W21" s="56"/>
      <c r="X21" s="53"/>
      <c r="Y21" s="59"/>
      <c r="Z21" s="58"/>
      <c r="AA21" s="57"/>
      <c r="AB21" s="53"/>
      <c r="AC21" s="54"/>
      <c r="AD21" s="56"/>
      <c r="AE21" s="53"/>
      <c r="AF21" s="59"/>
      <c r="AG21" s="58"/>
      <c r="AH21" s="60"/>
      <c r="AI21" s="87"/>
      <c r="AJ21" s="58"/>
      <c r="AK21" s="53"/>
      <c r="AL21" s="53"/>
      <c r="AM21" s="59"/>
      <c r="AN21" s="58"/>
      <c r="AO21" s="57"/>
      <c r="AP21" s="32"/>
      <c r="AQ21" s="56"/>
      <c r="AR21" s="56"/>
      <c r="AS21" s="53"/>
      <c r="AT21" s="59"/>
      <c r="AU21" s="58"/>
      <c r="AV21" s="57"/>
      <c r="AW21" s="32"/>
      <c r="AX21" s="56"/>
      <c r="AY21" s="56"/>
      <c r="AZ21" s="87"/>
      <c r="BA21" s="59"/>
      <c r="BB21" s="58"/>
      <c r="BC21" s="57"/>
      <c r="BD21" s="87"/>
      <c r="BE21" s="56"/>
      <c r="BF21" s="56"/>
      <c r="BG21" s="87"/>
      <c r="BH21" s="56"/>
      <c r="BI21" s="58"/>
      <c r="BJ21" s="60"/>
      <c r="BK21" s="87"/>
      <c r="BL21" s="54"/>
      <c r="BM21" s="54"/>
      <c r="BN21" s="87"/>
      <c r="BO21" s="56"/>
      <c r="BP21" s="58"/>
      <c r="BQ21" s="60"/>
      <c r="BR21" s="87"/>
      <c r="BS21" s="58"/>
    </row>
    <row r="22" spans="1:71" ht="18" customHeight="1" thickBot="1" x14ac:dyDescent="0.35">
      <c r="A22" s="148" t="s">
        <v>191</v>
      </c>
      <c r="B22" s="76" t="s">
        <v>91</v>
      </c>
      <c r="C22" s="95">
        <v>62769</v>
      </c>
      <c r="D22" s="91">
        <v>59411</v>
      </c>
      <c r="E22" s="91">
        <v>64597</v>
      </c>
      <c r="F22" s="89">
        <v>12848</v>
      </c>
      <c r="G22" s="92">
        <v>16693</v>
      </c>
      <c r="H22" s="92">
        <v>29541</v>
      </c>
      <c r="I22" s="92">
        <v>13948</v>
      </c>
      <c r="J22" s="90">
        <v>20887</v>
      </c>
      <c r="K22" s="95">
        <v>34835</v>
      </c>
      <c r="L22" s="91">
        <v>64376</v>
      </c>
      <c r="M22" s="93">
        <v>13232</v>
      </c>
      <c r="N22" s="92">
        <v>17407</v>
      </c>
      <c r="O22" s="92">
        <v>30639</v>
      </c>
      <c r="P22" s="92">
        <v>14878</v>
      </c>
      <c r="Q22" s="92">
        <v>20399</v>
      </c>
      <c r="R22" s="95">
        <v>35277</v>
      </c>
      <c r="S22" s="94">
        <v>65916</v>
      </c>
      <c r="T22" s="96">
        <v>14217</v>
      </c>
      <c r="U22" s="90">
        <v>18431</v>
      </c>
      <c r="V22" s="92">
        <v>32656</v>
      </c>
      <c r="W22" s="92">
        <v>16456</v>
      </c>
      <c r="X22" s="89">
        <v>19972.370999999999</v>
      </c>
      <c r="Y22" s="95">
        <v>36428.370999999999</v>
      </c>
      <c r="Z22" s="94">
        <v>69084.370999999999</v>
      </c>
      <c r="AA22" s="93">
        <v>13386</v>
      </c>
      <c r="AB22" s="89">
        <v>21490</v>
      </c>
      <c r="AC22" s="90">
        <v>34876</v>
      </c>
      <c r="AD22" s="92">
        <v>15440</v>
      </c>
      <c r="AE22" s="89">
        <v>19861.887999999999</v>
      </c>
      <c r="AF22" s="95">
        <v>35302.888999999996</v>
      </c>
      <c r="AG22" s="94">
        <v>70178.888999999996</v>
      </c>
      <c r="AH22" s="96">
        <v>13106</v>
      </c>
      <c r="AI22" s="92">
        <v>17512.681</v>
      </c>
      <c r="AJ22" s="94">
        <v>30618.681</v>
      </c>
      <c r="AK22" s="89">
        <v>15739</v>
      </c>
      <c r="AL22" s="89">
        <v>20546</v>
      </c>
      <c r="AM22" s="95">
        <v>36284.319000000003</v>
      </c>
      <c r="AN22" s="94">
        <v>66903</v>
      </c>
      <c r="AO22" s="93">
        <v>14487</v>
      </c>
      <c r="AP22" s="89">
        <v>17571</v>
      </c>
      <c r="AQ22" s="92">
        <v>32058.205000000002</v>
      </c>
      <c r="AR22" s="92">
        <v>14804</v>
      </c>
      <c r="AS22" s="89">
        <v>20032</v>
      </c>
      <c r="AT22" s="95">
        <v>34835.794999999998</v>
      </c>
      <c r="AU22" s="94">
        <v>66894</v>
      </c>
      <c r="AV22" s="93">
        <v>16434</v>
      </c>
      <c r="AW22" s="89">
        <v>21203</v>
      </c>
      <c r="AX22" s="92">
        <v>37638</v>
      </c>
      <c r="AY22" s="92">
        <v>15783</v>
      </c>
      <c r="AZ22" s="92">
        <v>22455</v>
      </c>
      <c r="BA22" s="95">
        <v>38238</v>
      </c>
      <c r="BB22" s="94">
        <v>75876</v>
      </c>
      <c r="BC22" s="93">
        <v>14384</v>
      </c>
      <c r="BD22" s="92">
        <v>19015</v>
      </c>
      <c r="BE22" s="92">
        <v>33400</v>
      </c>
      <c r="BF22" s="92">
        <v>17262</v>
      </c>
      <c r="BG22" s="92">
        <v>21641</v>
      </c>
      <c r="BH22" s="92">
        <v>38903</v>
      </c>
      <c r="BI22" s="94">
        <v>72303</v>
      </c>
      <c r="BJ22" s="96">
        <v>15458</v>
      </c>
      <c r="BK22" s="92">
        <v>18569</v>
      </c>
      <c r="BL22" s="90">
        <v>34026</v>
      </c>
      <c r="BM22" s="90">
        <v>16233</v>
      </c>
      <c r="BN22" s="92">
        <v>22308</v>
      </c>
      <c r="BO22" s="92">
        <v>38541</v>
      </c>
      <c r="BP22" s="94">
        <v>72567</v>
      </c>
      <c r="BQ22" s="96">
        <v>13692</v>
      </c>
      <c r="BR22" s="92">
        <v>19936</v>
      </c>
      <c r="BS22" s="94">
        <v>33628</v>
      </c>
    </row>
    <row r="23" spans="1:71" x14ac:dyDescent="0.3">
      <c r="AK23" s="218"/>
      <c r="AR23" s="218"/>
      <c r="AY23" s="218"/>
    </row>
    <row r="24" spans="1:71" ht="20.25" thickBot="1" x14ac:dyDescent="0.35">
      <c r="A24" s="1" t="s">
        <v>122</v>
      </c>
      <c r="AK24" s="101"/>
      <c r="AR24" s="101"/>
      <c r="AY24" s="101"/>
    </row>
    <row r="25" spans="1:71" x14ac:dyDescent="0.3">
      <c r="A25" s="312"/>
      <c r="B25" s="202"/>
      <c r="C25" s="5" t="s">
        <v>141</v>
      </c>
      <c r="D25" s="2" t="s">
        <v>123</v>
      </c>
      <c r="E25" s="2" t="s">
        <v>124</v>
      </c>
      <c r="F25" s="3"/>
      <c r="G25" s="4"/>
      <c r="H25" s="4"/>
      <c r="I25" s="4"/>
      <c r="J25" s="5"/>
      <c r="K25" s="102"/>
      <c r="L25" s="28" t="s">
        <v>125</v>
      </c>
      <c r="M25" s="562" t="s">
        <v>126</v>
      </c>
      <c r="N25" s="563"/>
      <c r="O25" s="563"/>
      <c r="P25" s="563"/>
      <c r="Q25" s="563"/>
      <c r="R25" s="563"/>
      <c r="S25" s="564"/>
      <c r="T25" s="562" t="s">
        <v>127</v>
      </c>
      <c r="U25" s="563"/>
      <c r="V25" s="563"/>
      <c r="W25" s="563"/>
      <c r="X25" s="563"/>
      <c r="Y25" s="563"/>
      <c r="Z25" s="564"/>
      <c r="AA25" s="600" t="s">
        <v>154</v>
      </c>
      <c r="AB25" s="601"/>
      <c r="AC25" s="601"/>
      <c r="AD25" s="601"/>
      <c r="AE25" s="601"/>
      <c r="AF25" s="601"/>
      <c r="AG25" s="602"/>
      <c r="AH25" s="586" t="s">
        <v>155</v>
      </c>
      <c r="AI25" s="587"/>
      <c r="AJ25" s="587"/>
      <c r="AK25" s="587"/>
      <c r="AL25" s="587"/>
      <c r="AM25" s="587"/>
      <c r="AN25" s="588"/>
      <c r="AO25" s="600" t="s">
        <v>156</v>
      </c>
      <c r="AP25" s="601"/>
      <c r="AQ25" s="601"/>
      <c r="AR25" s="601"/>
      <c r="AS25" s="601"/>
      <c r="AT25" s="601"/>
      <c r="AU25" s="602"/>
      <c r="AV25" s="301" t="s">
        <v>131</v>
      </c>
      <c r="AW25" s="302"/>
      <c r="AX25" s="302"/>
      <c r="AY25" s="302"/>
      <c r="AZ25" s="302"/>
      <c r="BA25" s="302"/>
      <c r="BB25" s="303"/>
      <c r="BC25" s="298" t="s">
        <v>132</v>
      </c>
      <c r="BD25" s="305"/>
      <c r="BE25" s="305"/>
      <c r="BF25" s="307"/>
      <c r="BG25" s="305"/>
      <c r="BH25" s="305"/>
      <c r="BI25" s="487"/>
      <c r="BJ25" s="586" t="s">
        <v>133</v>
      </c>
      <c r="BK25" s="587"/>
      <c r="BL25" s="587"/>
      <c r="BM25" s="587"/>
      <c r="BN25" s="587"/>
      <c r="BO25" s="587"/>
      <c r="BP25" s="588"/>
      <c r="BQ25" s="574" t="s">
        <v>810</v>
      </c>
      <c r="BR25" s="575"/>
      <c r="BS25" s="576"/>
    </row>
    <row r="26" spans="1:71" ht="20.25" thickBot="1" x14ac:dyDescent="0.35">
      <c r="A26" s="313"/>
      <c r="B26" s="203"/>
      <c r="C26" s="8" t="s">
        <v>78</v>
      </c>
      <c r="D26" s="30" t="s">
        <v>71</v>
      </c>
      <c r="E26" s="30" t="s">
        <v>71</v>
      </c>
      <c r="F26" s="23" t="s">
        <v>72</v>
      </c>
      <c r="G26" s="7" t="s">
        <v>73</v>
      </c>
      <c r="H26" s="7"/>
      <c r="I26" s="7" t="s">
        <v>75</v>
      </c>
      <c r="J26" s="8" t="s">
        <v>76</v>
      </c>
      <c r="K26" s="9"/>
      <c r="L26" s="30" t="s">
        <v>71</v>
      </c>
      <c r="M26" s="6" t="s">
        <v>72</v>
      </c>
      <c r="N26" s="7" t="s">
        <v>73</v>
      </c>
      <c r="O26" s="7" t="s">
        <v>74</v>
      </c>
      <c r="P26" s="7" t="s">
        <v>75</v>
      </c>
      <c r="Q26" s="8" t="s">
        <v>76</v>
      </c>
      <c r="R26" s="9" t="s">
        <v>77</v>
      </c>
      <c r="S26" s="10" t="s">
        <v>78</v>
      </c>
      <c r="T26" s="109" t="s">
        <v>82</v>
      </c>
      <c r="U26" s="8" t="s">
        <v>73</v>
      </c>
      <c r="V26" s="7" t="s">
        <v>74</v>
      </c>
      <c r="W26" s="11" t="s">
        <v>75</v>
      </c>
      <c r="X26" s="9" t="s">
        <v>76</v>
      </c>
      <c r="Y26" s="9" t="s">
        <v>77</v>
      </c>
      <c r="Z26" s="10" t="s">
        <v>78</v>
      </c>
      <c r="AA26" s="12" t="s">
        <v>82</v>
      </c>
      <c r="AB26" s="11" t="s">
        <v>142</v>
      </c>
      <c r="AC26" s="13" t="s">
        <v>74</v>
      </c>
      <c r="AD26" s="11" t="s">
        <v>75</v>
      </c>
      <c r="AE26" s="14" t="s">
        <v>76</v>
      </c>
      <c r="AF26" s="14" t="s">
        <v>77</v>
      </c>
      <c r="AG26" s="15" t="s">
        <v>78</v>
      </c>
      <c r="AH26" s="24" t="s">
        <v>82</v>
      </c>
      <c r="AI26" s="11" t="s">
        <v>142</v>
      </c>
      <c r="AJ26" s="13" t="s">
        <v>74</v>
      </c>
      <c r="AK26" s="11" t="s">
        <v>75</v>
      </c>
      <c r="AL26" s="9" t="s">
        <v>76</v>
      </c>
      <c r="AM26" s="9" t="s">
        <v>77</v>
      </c>
      <c r="AN26" s="10" t="s">
        <v>78</v>
      </c>
      <c r="AO26" s="12" t="s">
        <v>82</v>
      </c>
      <c r="AP26" s="16" t="s">
        <v>142</v>
      </c>
      <c r="AQ26" s="11" t="s">
        <v>74</v>
      </c>
      <c r="AR26" s="11" t="s">
        <v>75</v>
      </c>
      <c r="AS26" s="16" t="s">
        <v>76</v>
      </c>
      <c r="AT26" s="14" t="s">
        <v>77</v>
      </c>
      <c r="AU26" s="15" t="s">
        <v>78</v>
      </c>
      <c r="AV26" s="12" t="s">
        <v>87</v>
      </c>
      <c r="AW26" s="16" t="s">
        <v>88</v>
      </c>
      <c r="AX26" s="11" t="s">
        <v>89</v>
      </c>
      <c r="AY26" s="11" t="s">
        <v>86</v>
      </c>
      <c r="AZ26" s="16" t="s">
        <v>76</v>
      </c>
      <c r="BA26" s="14" t="s">
        <v>77</v>
      </c>
      <c r="BB26" s="15" t="s">
        <v>78</v>
      </c>
      <c r="BC26" s="6" t="s">
        <v>87</v>
      </c>
      <c r="BD26" s="7" t="s">
        <v>88</v>
      </c>
      <c r="BE26" s="7" t="s">
        <v>89</v>
      </c>
      <c r="BF26" s="7" t="s">
        <v>86</v>
      </c>
      <c r="BG26" s="7" t="s">
        <v>84</v>
      </c>
      <c r="BH26" s="7" t="s">
        <v>85</v>
      </c>
      <c r="BI26" s="10" t="s">
        <v>71</v>
      </c>
      <c r="BJ26" s="109" t="s">
        <v>87</v>
      </c>
      <c r="BK26" s="11" t="s">
        <v>88</v>
      </c>
      <c r="BL26" s="13" t="s">
        <v>89</v>
      </c>
      <c r="BM26" s="13" t="s">
        <v>86</v>
      </c>
      <c r="BN26" s="7" t="s">
        <v>84</v>
      </c>
      <c r="BO26" s="7" t="s">
        <v>85</v>
      </c>
      <c r="BP26" s="10" t="s">
        <v>71</v>
      </c>
      <c r="BQ26" s="109" t="s">
        <v>87</v>
      </c>
      <c r="BR26" s="11" t="s">
        <v>88</v>
      </c>
      <c r="BS26" s="15" t="s">
        <v>89</v>
      </c>
    </row>
    <row r="27" spans="1:71" x14ac:dyDescent="0.3">
      <c r="A27" s="149" t="s">
        <v>176</v>
      </c>
      <c r="B27" s="206" t="s">
        <v>90</v>
      </c>
      <c r="C27" s="54"/>
      <c r="D27" s="185"/>
      <c r="E27" s="185"/>
      <c r="F27" s="186"/>
      <c r="G27" s="187"/>
      <c r="H27" s="187"/>
      <c r="I27" s="187"/>
      <c r="J27" s="188"/>
      <c r="K27" s="131"/>
      <c r="L27" s="185"/>
      <c r="M27" s="189"/>
      <c r="N27" s="187"/>
      <c r="O27" s="187"/>
      <c r="P27" s="187"/>
      <c r="Q27" s="187"/>
      <c r="R27" s="188"/>
      <c r="S27" s="190"/>
      <c r="T27" s="191"/>
      <c r="U27" s="188"/>
      <c r="V27" s="187"/>
      <c r="W27" s="187"/>
      <c r="X27" s="186"/>
      <c r="Y27" s="188"/>
      <c r="Z27" s="190"/>
      <c r="AA27" s="171"/>
      <c r="AB27" s="186"/>
      <c r="AC27" s="131"/>
      <c r="AD27" s="187"/>
      <c r="AE27" s="186"/>
      <c r="AF27" s="188"/>
      <c r="AG27" s="190"/>
      <c r="AH27" s="173"/>
      <c r="AI27" s="187"/>
      <c r="AJ27" s="192"/>
      <c r="AK27" s="186"/>
      <c r="AL27" s="186"/>
      <c r="AM27" s="188"/>
      <c r="AN27" s="190"/>
      <c r="AO27" s="171"/>
      <c r="AP27" s="186"/>
      <c r="AQ27" s="187"/>
      <c r="AR27" s="187"/>
      <c r="AS27" s="186"/>
      <c r="AT27" s="188"/>
      <c r="AU27" s="190"/>
      <c r="AV27" s="171"/>
      <c r="AW27" s="186"/>
      <c r="AX27" s="187"/>
      <c r="AY27" s="187"/>
      <c r="AZ27" s="186"/>
      <c r="BA27" s="188"/>
      <c r="BB27" s="190"/>
      <c r="BC27" s="171"/>
      <c r="BD27" s="187"/>
      <c r="BE27" s="187"/>
      <c r="BF27" s="187"/>
      <c r="BG27" s="187"/>
      <c r="BH27" s="187"/>
      <c r="BI27" s="190"/>
      <c r="BJ27" s="173"/>
      <c r="BK27" s="187"/>
      <c r="BL27" s="188"/>
      <c r="BM27" s="188"/>
      <c r="BN27" s="187"/>
      <c r="BO27" s="187"/>
      <c r="BP27" s="190"/>
      <c r="BQ27" s="173"/>
      <c r="BR27" s="187"/>
      <c r="BS27" s="190"/>
    </row>
    <row r="28" spans="1:71" ht="20.25" thickBot="1" x14ac:dyDescent="0.35">
      <c r="A28" s="150" t="s">
        <v>177</v>
      </c>
      <c r="B28" s="206" t="s">
        <v>91</v>
      </c>
      <c r="C28" s="54"/>
      <c r="D28" s="185">
        <v>-9.4607213727092354E-2</v>
      </c>
      <c r="E28" s="185">
        <v>6.3140591761748244E-2</v>
      </c>
      <c r="F28" s="186"/>
      <c r="G28" s="187"/>
      <c r="H28" s="187"/>
      <c r="I28" s="187"/>
      <c r="J28" s="188"/>
      <c r="K28" s="131"/>
      <c r="L28" s="185">
        <v>0.1296953160527512</v>
      </c>
      <c r="M28" s="189">
        <v>8.8999290276791987E-2</v>
      </c>
      <c r="N28" s="187">
        <v>-2.951718321737351E-3</v>
      </c>
      <c r="O28" s="187">
        <v>3.623495251345954E-2</v>
      </c>
      <c r="P28" s="187">
        <v>1.4122394082044298E-2</v>
      </c>
      <c r="Q28" s="187">
        <v>-0.10649018575618563</v>
      </c>
      <c r="R28" s="187">
        <v>-6.3235577850665692E-2</v>
      </c>
      <c r="S28" s="190">
        <v>-1.9107425596436189E-2</v>
      </c>
      <c r="T28" s="191">
        <v>-8.8633993743483241E-3</v>
      </c>
      <c r="U28" s="188">
        <v>0.15859589765278082</v>
      </c>
      <c r="V28" s="187">
        <v>8.3596030356100304E-2</v>
      </c>
      <c r="W28" s="187">
        <v>0.19124668435013259</v>
      </c>
      <c r="X28" s="186">
        <v>6.1869455433044562E-2</v>
      </c>
      <c r="Y28" s="187">
        <v>0.11209881056588245</v>
      </c>
      <c r="Z28" s="190">
        <v>9.8740691089163279E-2</v>
      </c>
      <c r="AA28" s="189">
        <v>6.233561283534983E-2</v>
      </c>
      <c r="AB28" s="186">
        <v>0.30060229968972441</v>
      </c>
      <c r="AC28" s="131">
        <v>0.20299536687856912</v>
      </c>
      <c r="AD28" s="187">
        <v>-2.2489423291026545E-2</v>
      </c>
      <c r="AE28" s="186">
        <v>-5.1853148258281245E-2</v>
      </c>
      <c r="AF28" s="187">
        <v>-3.960853726242497E-2</v>
      </c>
      <c r="AG28" s="190">
        <v>7.2523078955712084E-2</v>
      </c>
      <c r="AH28" s="191">
        <v>-0.17299999999999999</v>
      </c>
      <c r="AI28" s="187">
        <v>-0.35414917204602869</v>
      </c>
      <c r="AJ28" s="192">
        <v>-0.28846099417823556</v>
      </c>
      <c r="AK28" s="186">
        <v>-6.7767653758542101E-2</v>
      </c>
      <c r="AL28" s="186">
        <v>7.6000711593353643E-2</v>
      </c>
      <c r="AM28" s="187">
        <v>1.5076748082195834E-2</v>
      </c>
      <c r="AN28" s="190">
        <v>-0.14228541051953614</v>
      </c>
      <c r="AO28" s="189">
        <v>0.23967684021543989</v>
      </c>
      <c r="AP28" s="186">
        <v>7.6503916600558997E-2</v>
      </c>
      <c r="AQ28" s="187">
        <v>0.1451559243551348</v>
      </c>
      <c r="AR28" s="187">
        <v>-0.10408894318875994</v>
      </c>
      <c r="AS28" s="186">
        <v>-3.3410923782145829E-2</v>
      </c>
      <c r="AT28" s="187">
        <v>-6.0855553276903729E-2</v>
      </c>
      <c r="AU28" s="190">
        <v>2.7744694673018655E-2</v>
      </c>
      <c r="AV28" s="189">
        <v>0.13263335747043214</v>
      </c>
      <c r="AW28" s="186">
        <v>0.11809028668184696</v>
      </c>
      <c r="AX28" s="187">
        <v>0.12471706512778225</v>
      </c>
      <c r="AY28" s="187">
        <v>-2.7141842555712281E-2</v>
      </c>
      <c r="AZ28" s="187">
        <v>4.5095526328819302E-2</v>
      </c>
      <c r="BA28" s="186">
        <v>1.8345959340548168E-2</v>
      </c>
      <c r="BB28" s="190">
        <v>6.9319708182991491E-2</v>
      </c>
      <c r="BC28" s="189">
        <v>-0.24432605221097492</v>
      </c>
      <c r="BD28" s="187">
        <v>-0.20498232737452182</v>
      </c>
      <c r="BE28" s="187">
        <v>-0.22303442001498508</v>
      </c>
      <c r="BF28" s="187">
        <v>7.2610036445192039E-2</v>
      </c>
      <c r="BG28" s="187">
        <v>-0.16766651284417777</v>
      </c>
      <c r="BH28" s="187">
        <v>-8.2573955618410189E-2</v>
      </c>
      <c r="BI28" s="190">
        <v>-0.15337060663530455</v>
      </c>
      <c r="BJ28" s="191">
        <v>-1.3677382966723051E-2</v>
      </c>
      <c r="BK28" s="187">
        <v>-3.0994550408719346E-2</v>
      </c>
      <c r="BL28" s="188">
        <v>-2.3333333333333317E-2</v>
      </c>
      <c r="BM28" s="188">
        <v>-5.4626241505488782E-2</v>
      </c>
      <c r="BN28" s="187">
        <v>3.4374422472740696E-2</v>
      </c>
      <c r="BO28" s="187">
        <v>-2.43585579733685E-3</v>
      </c>
      <c r="BP28" s="190">
        <v>-1.2102170244952526E-2</v>
      </c>
      <c r="BQ28" s="191">
        <v>6.8620443173694756E-3</v>
      </c>
      <c r="BR28" s="187">
        <v>-4.3350908025776236E-2</v>
      </c>
      <c r="BS28" s="190">
        <v>-2.0671002640221481E-2</v>
      </c>
    </row>
    <row r="29" spans="1:71" x14ac:dyDescent="0.3">
      <c r="A29" s="147" t="s">
        <v>178</v>
      </c>
      <c r="B29" s="204" t="s">
        <v>90</v>
      </c>
      <c r="C29" s="33"/>
      <c r="D29" s="166"/>
      <c r="E29" s="166"/>
      <c r="F29" s="168"/>
      <c r="G29" s="169"/>
      <c r="H29" s="169"/>
      <c r="I29" s="169"/>
      <c r="J29" s="170"/>
      <c r="K29" s="167"/>
      <c r="L29" s="166"/>
      <c r="M29" s="171"/>
      <c r="N29" s="169"/>
      <c r="O29" s="169"/>
      <c r="P29" s="169"/>
      <c r="Q29" s="169"/>
      <c r="R29" s="169"/>
      <c r="S29" s="172"/>
      <c r="T29" s="173"/>
      <c r="U29" s="170"/>
      <c r="V29" s="169"/>
      <c r="W29" s="169"/>
      <c r="X29" s="168"/>
      <c r="Y29" s="169"/>
      <c r="Z29" s="172"/>
      <c r="AA29" s="171"/>
      <c r="AB29" s="168"/>
      <c r="AC29" s="167"/>
      <c r="AD29" s="169"/>
      <c r="AE29" s="168"/>
      <c r="AF29" s="169"/>
      <c r="AG29" s="172"/>
      <c r="AH29" s="173"/>
      <c r="AI29" s="169"/>
      <c r="AJ29" s="174"/>
      <c r="AK29" s="168"/>
      <c r="AL29" s="168"/>
      <c r="AM29" s="169"/>
      <c r="AN29" s="172"/>
      <c r="AO29" s="171"/>
      <c r="AP29" s="168"/>
      <c r="AQ29" s="169"/>
      <c r="AR29" s="169"/>
      <c r="AS29" s="168"/>
      <c r="AT29" s="169"/>
      <c r="AU29" s="172"/>
      <c r="AV29" s="171"/>
      <c r="AW29" s="168"/>
      <c r="AX29" s="169"/>
      <c r="AY29" s="169"/>
      <c r="AZ29" s="169"/>
      <c r="BA29" s="168"/>
      <c r="BB29" s="172"/>
      <c r="BC29" s="171"/>
      <c r="BD29" s="169"/>
      <c r="BE29" s="169"/>
      <c r="BF29" s="169"/>
      <c r="BG29" s="169"/>
      <c r="BH29" s="169"/>
      <c r="BI29" s="172"/>
      <c r="BJ29" s="173"/>
      <c r="BK29" s="169"/>
      <c r="BL29" s="170"/>
      <c r="BM29" s="170"/>
      <c r="BN29" s="169"/>
      <c r="BO29" s="169"/>
      <c r="BP29" s="172"/>
      <c r="BQ29" s="173"/>
      <c r="BR29" s="169"/>
      <c r="BS29" s="172"/>
    </row>
    <row r="30" spans="1:71" ht="20.25" thickBot="1" x14ac:dyDescent="0.35">
      <c r="A30" s="148" t="s">
        <v>179</v>
      </c>
      <c r="B30" s="205" t="s">
        <v>91</v>
      </c>
      <c r="C30" s="90"/>
      <c r="D30" s="176">
        <v>0.10868131868131869</v>
      </c>
      <c r="E30" s="176">
        <v>7.0373674298741307E-2</v>
      </c>
      <c r="F30" s="177"/>
      <c r="G30" s="178"/>
      <c r="H30" s="178"/>
      <c r="I30" s="178"/>
      <c r="J30" s="179"/>
      <c r="K30" s="120"/>
      <c r="L30" s="176">
        <v>-6.7506250578757254E-2</v>
      </c>
      <c r="M30" s="180">
        <v>5.5155875299760293E-2</v>
      </c>
      <c r="N30" s="178">
        <v>-6.5290933694181374E-2</v>
      </c>
      <c r="O30" s="178">
        <v>-1.5473120412616503E-2</v>
      </c>
      <c r="P30" s="178">
        <v>0.10017574692442888</v>
      </c>
      <c r="Q30" s="178">
        <v>0.23247366509262624</v>
      </c>
      <c r="R30" s="178">
        <v>0.1725989262278782</v>
      </c>
      <c r="S30" s="181">
        <v>7.8450844091360494E-2</v>
      </c>
      <c r="T30" s="182">
        <v>0.22090909090909094</v>
      </c>
      <c r="U30" s="179">
        <v>-5.3926891060441573E-2</v>
      </c>
      <c r="V30" s="178">
        <v>6.7902478339713968E-2</v>
      </c>
      <c r="W30" s="178">
        <v>-0.254</v>
      </c>
      <c r="X30" s="177">
        <v>-0.22487474211612146</v>
      </c>
      <c r="Y30" s="178">
        <v>-0.23757842971002208</v>
      </c>
      <c r="Z30" s="181">
        <v>-9.7974217311233902E-2</v>
      </c>
      <c r="AA30" s="180">
        <v>-0.23343261355174982</v>
      </c>
      <c r="AB30" s="177">
        <v>-0.12700841622035197</v>
      </c>
      <c r="AC30" s="120">
        <v>-0.18094339622641509</v>
      </c>
      <c r="AD30" s="178">
        <v>-8.5744908896033811E-3</v>
      </c>
      <c r="AE30" s="177">
        <v>3.8569201520912477E-2</v>
      </c>
      <c r="AF30" s="178">
        <v>1.9282695729537336E-2</v>
      </c>
      <c r="AG30" s="181">
        <v>-8.9047060024499802E-2</v>
      </c>
      <c r="AH30" s="182">
        <v>0.1068479844584751</v>
      </c>
      <c r="AI30" s="178">
        <v>0.22734618755477665</v>
      </c>
      <c r="AJ30" s="183">
        <v>0.17019212163096054</v>
      </c>
      <c r="AK30" s="177">
        <v>0.19243243243243247</v>
      </c>
      <c r="AL30" s="177">
        <v>2.3637008651490099E-2</v>
      </c>
      <c r="AM30" s="178">
        <v>9.1540239967966563E-2</v>
      </c>
      <c r="AN30" s="181">
        <v>0.12980105214263826</v>
      </c>
      <c r="AO30" s="180">
        <v>-1.1408512505484913E-2</v>
      </c>
      <c r="AP30" s="177">
        <v>-0.14882940755583041</v>
      </c>
      <c r="AQ30" s="178">
        <v>-8.7074225698471786E-2</v>
      </c>
      <c r="AR30" s="178">
        <v>8.1866727107887449E-2</v>
      </c>
      <c r="AS30" s="177">
        <v>5.43340486409154E-2</v>
      </c>
      <c r="AT30" s="178">
        <v>6.643482182625382E-2</v>
      </c>
      <c r="AU30" s="181">
        <v>-1.0910533624280849E-2</v>
      </c>
      <c r="AV30" s="180">
        <v>0.14780292942743012</v>
      </c>
      <c r="AW30" s="177">
        <v>0.58037124752827429</v>
      </c>
      <c r="AX30" s="178">
        <v>0.36996246240418285</v>
      </c>
      <c r="AY30" s="178">
        <v>0.29975806566501784</v>
      </c>
      <c r="AZ30" s="178">
        <v>0.30594575561464077</v>
      </c>
      <c r="BA30" s="177">
        <v>0.30317745789871098</v>
      </c>
      <c r="BB30" s="181">
        <v>0.33423586040914555</v>
      </c>
      <c r="BC30" s="180">
        <v>-0.14385150812064962</v>
      </c>
      <c r="BD30" s="178">
        <v>8.3995015321648436E-2</v>
      </c>
      <c r="BE30" s="178">
        <v>-8.8426597141367802E-3</v>
      </c>
      <c r="BF30" s="178">
        <v>5.0612508059316497E-2</v>
      </c>
      <c r="BG30" s="178">
        <v>0.11407777140807318</v>
      </c>
      <c r="BH30" s="178">
        <v>8.5758681070758236E-2</v>
      </c>
      <c r="BI30" s="181">
        <v>4.0586245772266105E-2</v>
      </c>
      <c r="BJ30" s="182">
        <v>0.49819331526648591</v>
      </c>
      <c r="BK30" s="178">
        <v>-4.1380999020568021E-2</v>
      </c>
      <c r="BL30" s="179">
        <v>0.14848340479593447</v>
      </c>
      <c r="BM30" s="179">
        <v>-0.13930653574716167</v>
      </c>
      <c r="BN30" s="178">
        <v>0.22196316157612506</v>
      </c>
      <c r="BO30" s="178">
        <v>6.5977742448330767E-2</v>
      </c>
      <c r="BP30" s="181">
        <v>0.1035030697002528</v>
      </c>
      <c r="BQ30" s="182">
        <v>-0.10611998794091049</v>
      </c>
      <c r="BR30" s="178">
        <v>0.10421455938697322</v>
      </c>
      <c r="BS30" s="181">
        <v>7.6050884955751741E-3</v>
      </c>
    </row>
    <row r="31" spans="1:71" ht="18" customHeight="1" x14ac:dyDescent="0.3">
      <c r="A31" s="216" t="s">
        <v>180</v>
      </c>
      <c r="B31" s="217" t="s">
        <v>90</v>
      </c>
      <c r="C31" s="54"/>
      <c r="D31" s="185"/>
      <c r="E31" s="185"/>
      <c r="F31" s="186"/>
      <c r="G31" s="187"/>
      <c r="H31" s="187"/>
      <c r="I31" s="187"/>
      <c r="J31" s="188"/>
      <c r="K31" s="131"/>
      <c r="L31" s="185"/>
      <c r="M31" s="189"/>
      <c r="N31" s="187"/>
      <c r="O31" s="187"/>
      <c r="P31" s="187"/>
      <c r="Q31" s="187"/>
      <c r="R31" s="187"/>
      <c r="S31" s="190"/>
      <c r="T31" s="191"/>
      <c r="U31" s="188"/>
      <c r="V31" s="187"/>
      <c r="W31" s="187"/>
      <c r="X31" s="186"/>
      <c r="Y31" s="187"/>
      <c r="Z31" s="190"/>
      <c r="AA31" s="189"/>
      <c r="AB31" s="186"/>
      <c r="AC31" s="131"/>
      <c r="AD31" s="187"/>
      <c r="AE31" s="186"/>
      <c r="AF31" s="187"/>
      <c r="AG31" s="190"/>
      <c r="AH31" s="191"/>
      <c r="AI31" s="187"/>
      <c r="AJ31" s="192"/>
      <c r="AK31" s="186"/>
      <c r="AL31" s="186"/>
      <c r="AM31" s="187"/>
      <c r="AN31" s="190"/>
      <c r="AO31" s="189"/>
      <c r="AP31" s="186"/>
      <c r="AQ31" s="187"/>
      <c r="AR31" s="187"/>
      <c r="AS31" s="186"/>
      <c r="AT31" s="187"/>
      <c r="AU31" s="190"/>
      <c r="AV31" s="189"/>
      <c r="AW31" s="186"/>
      <c r="AX31" s="187"/>
      <c r="AY31" s="187"/>
      <c r="AZ31" s="196"/>
      <c r="BA31" s="195"/>
      <c r="BB31" s="199"/>
      <c r="BC31" s="189"/>
      <c r="BD31" s="196"/>
      <c r="BE31" s="196"/>
      <c r="BF31" s="196"/>
      <c r="BG31" s="196"/>
      <c r="BH31" s="196"/>
      <c r="BI31" s="199"/>
      <c r="BJ31" s="191"/>
      <c r="BK31" s="196"/>
      <c r="BL31" s="197"/>
      <c r="BM31" s="197"/>
      <c r="BN31" s="196"/>
      <c r="BO31" s="196"/>
      <c r="BP31" s="199"/>
      <c r="BQ31" s="191"/>
      <c r="BR31" s="196"/>
      <c r="BS31" s="199"/>
    </row>
    <row r="32" spans="1:71" ht="18" customHeight="1" thickBot="1" x14ac:dyDescent="0.35">
      <c r="A32" s="216" t="s">
        <v>181</v>
      </c>
      <c r="B32" s="217" t="s">
        <v>91</v>
      </c>
      <c r="C32" s="54"/>
      <c r="D32" s="185">
        <v>3.6593850006956918E-2</v>
      </c>
      <c r="E32" s="185">
        <v>0.25194630872483215</v>
      </c>
      <c r="F32" s="186"/>
      <c r="G32" s="187"/>
      <c r="H32" s="187"/>
      <c r="I32" s="187"/>
      <c r="J32" s="188"/>
      <c r="K32" s="131"/>
      <c r="L32" s="185">
        <v>-8.009006111289807E-2</v>
      </c>
      <c r="M32" s="189">
        <v>4.414893617021276E-2</v>
      </c>
      <c r="N32" s="187">
        <v>-1.7306880540312375E-2</v>
      </c>
      <c r="O32" s="187">
        <v>9.884678747940745E-3</v>
      </c>
      <c r="P32" s="187">
        <v>0.13424518743667679</v>
      </c>
      <c r="Q32" s="187">
        <v>0.14885496183206115</v>
      </c>
      <c r="R32" s="187">
        <v>0.14246132532902323</v>
      </c>
      <c r="S32" s="190">
        <v>7.6806526806526776E-2</v>
      </c>
      <c r="T32" s="191">
        <v>0.1543555781966377</v>
      </c>
      <c r="U32" s="188">
        <v>-2.7061855670103108E-2</v>
      </c>
      <c r="V32" s="187">
        <v>5.5931018410626976E-2</v>
      </c>
      <c r="W32" s="187">
        <v>-0.32380527020991512</v>
      </c>
      <c r="X32" s="186">
        <v>-0.2259077150239942</v>
      </c>
      <c r="Y32" s="187">
        <v>-0.2702069523039613</v>
      </c>
      <c r="Z32" s="190">
        <v>-0.11873406212793591</v>
      </c>
      <c r="AA32" s="189">
        <v>-0.23256840247131505</v>
      </c>
      <c r="AB32" s="186">
        <v>-0.19955849889624722</v>
      </c>
      <c r="AC32" s="131">
        <v>-0.21606709335687491</v>
      </c>
      <c r="AD32" s="187">
        <v>7.9260237780713894E-3</v>
      </c>
      <c r="AE32" s="186">
        <v>5.3024869624266335E-2</v>
      </c>
      <c r="AF32" s="187">
        <v>3.4292564751859267E-2</v>
      </c>
      <c r="AG32" s="190">
        <v>-0.10503160396638866</v>
      </c>
      <c r="AH32" s="191">
        <v>0.12363427257044268</v>
      </c>
      <c r="AI32" s="187">
        <v>0.28182294539437391</v>
      </c>
      <c r="AJ32" s="192">
        <v>0.20437640765765752</v>
      </c>
      <c r="AK32" s="186">
        <v>0.21494102228047174</v>
      </c>
      <c r="AL32" s="186">
        <v>-2.1832162701916902E-2</v>
      </c>
      <c r="AM32" s="187">
        <v>7.4757546962432642E-2</v>
      </c>
      <c r="AN32" s="190">
        <v>0.1379407307440379</v>
      </c>
      <c r="AO32" s="189">
        <v>3.4800409416581468E-2</v>
      </c>
      <c r="AP32" s="186">
        <v>-0.16297373646966684</v>
      </c>
      <c r="AQ32" s="187">
        <v>-7.24513756020706E-2</v>
      </c>
      <c r="AR32" s="187">
        <v>0.10852373247033431</v>
      </c>
      <c r="AS32" s="186">
        <v>0.14434953703703712</v>
      </c>
      <c r="AT32" s="187">
        <v>0.1277867393446277</v>
      </c>
      <c r="AU32" s="190">
        <v>2.4481427882296236E-2</v>
      </c>
      <c r="AV32" s="189">
        <v>4.1543026706231556E-2</v>
      </c>
      <c r="AW32" s="186">
        <v>0.52278399735143322</v>
      </c>
      <c r="AX32" s="187">
        <v>0.27717475948852854</v>
      </c>
      <c r="AY32" s="187">
        <v>0.20572031084034026</v>
      </c>
      <c r="AZ32" s="196">
        <v>0.28206424885558867</v>
      </c>
      <c r="BA32" s="195">
        <v>0.24722122695879256</v>
      </c>
      <c r="BB32" s="199">
        <v>0.26121247792819302</v>
      </c>
      <c r="BC32" s="189">
        <v>-0.18043684710351382</v>
      </c>
      <c r="BD32" s="196">
        <v>0.10697594023747836</v>
      </c>
      <c r="BE32" s="196">
        <v>-1.2398201045338619E-2</v>
      </c>
      <c r="BF32" s="196">
        <v>-1.7756255044390601E-2</v>
      </c>
      <c r="BG32" s="196">
        <v>3.7866834963711238E-3</v>
      </c>
      <c r="BH32" s="196">
        <v>-5.697315418173865E-3</v>
      </c>
      <c r="BI32" s="199">
        <v>-8.866903117416447E-3</v>
      </c>
      <c r="BJ32" s="191">
        <v>0.3707995365005794</v>
      </c>
      <c r="BK32" s="196">
        <v>-7.8377554132357474E-2</v>
      </c>
      <c r="BL32" s="197">
        <v>7.6523476523476575E-2</v>
      </c>
      <c r="BM32" s="197">
        <v>-6.1626951520131423E-2</v>
      </c>
      <c r="BN32" s="196">
        <v>0.40270355234203081</v>
      </c>
      <c r="BO32" s="196">
        <v>0.20163876024225158</v>
      </c>
      <c r="BP32" s="199">
        <v>0.1426688012053865</v>
      </c>
      <c r="BQ32" s="191">
        <v>-2.4936601859678831E-2</v>
      </c>
      <c r="BR32" s="196">
        <v>0.13864990072799466</v>
      </c>
      <c r="BS32" s="199">
        <v>6.6629547141796586E-2</v>
      </c>
    </row>
    <row r="33" spans="1:71" x14ac:dyDescent="0.3">
      <c r="A33" s="147" t="s">
        <v>182</v>
      </c>
      <c r="B33" s="204" t="s">
        <v>90</v>
      </c>
      <c r="C33" s="33"/>
      <c r="D33" s="166"/>
      <c r="E33" s="166"/>
      <c r="F33" s="168"/>
      <c r="G33" s="169"/>
      <c r="H33" s="169"/>
      <c r="I33" s="169"/>
      <c r="J33" s="170"/>
      <c r="K33" s="167"/>
      <c r="L33" s="166"/>
      <c r="M33" s="171"/>
      <c r="N33" s="169"/>
      <c r="O33" s="169"/>
      <c r="P33" s="169"/>
      <c r="Q33" s="169"/>
      <c r="R33" s="169"/>
      <c r="S33" s="172"/>
      <c r="T33" s="173"/>
      <c r="U33" s="170"/>
      <c r="V33" s="169"/>
      <c r="W33" s="169"/>
      <c r="X33" s="168"/>
      <c r="Y33" s="169"/>
      <c r="Z33" s="172"/>
      <c r="AA33" s="171"/>
      <c r="AB33" s="168"/>
      <c r="AC33" s="167"/>
      <c r="AD33" s="169"/>
      <c r="AE33" s="168"/>
      <c r="AF33" s="169"/>
      <c r="AG33" s="172"/>
      <c r="AH33" s="173"/>
      <c r="AI33" s="169"/>
      <c r="AJ33" s="174"/>
      <c r="AK33" s="168"/>
      <c r="AL33" s="168"/>
      <c r="AM33" s="169"/>
      <c r="AN33" s="172"/>
      <c r="AO33" s="171"/>
      <c r="AP33" s="168"/>
      <c r="AQ33" s="169"/>
      <c r="AR33" s="169"/>
      <c r="AS33" s="168"/>
      <c r="AT33" s="169"/>
      <c r="AU33" s="172"/>
      <c r="AV33" s="171"/>
      <c r="AW33" s="168"/>
      <c r="AX33" s="169"/>
      <c r="AY33" s="169"/>
      <c r="AZ33" s="169"/>
      <c r="BA33" s="168"/>
      <c r="BB33" s="172"/>
      <c r="BC33" s="171"/>
      <c r="BD33" s="169"/>
      <c r="BE33" s="169"/>
      <c r="BF33" s="169"/>
      <c r="BG33" s="169"/>
      <c r="BH33" s="169"/>
      <c r="BI33" s="172"/>
      <c r="BJ33" s="173"/>
      <c r="BK33" s="169"/>
      <c r="BL33" s="170"/>
      <c r="BM33" s="170"/>
      <c r="BN33" s="169"/>
      <c r="BO33" s="169"/>
      <c r="BP33" s="172"/>
      <c r="BQ33" s="173"/>
      <c r="BR33" s="169"/>
      <c r="BS33" s="172"/>
    </row>
    <row r="34" spans="1:71" ht="20.25" thickBot="1" x14ac:dyDescent="0.35">
      <c r="A34" s="148" t="s">
        <v>183</v>
      </c>
      <c r="B34" s="205" t="s">
        <v>91</v>
      </c>
      <c r="C34" s="90"/>
      <c r="D34" s="176">
        <v>1.5232722143864619E-2</v>
      </c>
      <c r="E34" s="176">
        <v>4.028896915809943E-2</v>
      </c>
      <c r="F34" s="177"/>
      <c r="G34" s="178"/>
      <c r="H34" s="178"/>
      <c r="I34" s="178"/>
      <c r="J34" s="179"/>
      <c r="K34" s="120"/>
      <c r="L34" s="176">
        <v>-0.33226495726495731</v>
      </c>
      <c r="M34" s="180">
        <v>-0.51381215469613262</v>
      </c>
      <c r="N34" s="178">
        <v>6.578947368421062E-2</v>
      </c>
      <c r="O34" s="178">
        <v>-0.21698113207547165</v>
      </c>
      <c r="P34" s="178">
        <v>0.94174757281553401</v>
      </c>
      <c r="Q34" s="178">
        <v>1.1499999999999999</v>
      </c>
      <c r="R34" s="178">
        <v>1.0433070866141732</v>
      </c>
      <c r="S34" s="181">
        <v>0.29519999999999991</v>
      </c>
      <c r="T34" s="182">
        <v>1.9801136363636362</v>
      </c>
      <c r="U34" s="179">
        <v>0.30493827160493825</v>
      </c>
      <c r="V34" s="178">
        <v>0.81239242685025825</v>
      </c>
      <c r="W34" s="178">
        <v>0.18999999999999995</v>
      </c>
      <c r="X34" s="177">
        <v>-6.7480930232558523E-2</v>
      </c>
      <c r="Y34" s="178">
        <v>5.6097302504816815E-2</v>
      </c>
      <c r="Z34" s="181">
        <v>0.32750401482396541</v>
      </c>
      <c r="AA34" s="180">
        <v>-0.29456625357483313</v>
      </c>
      <c r="AB34" s="177">
        <v>-0.12961210974456006</v>
      </c>
      <c r="AC34" s="120">
        <v>-0.21177587844254508</v>
      </c>
      <c r="AD34" s="178">
        <v>-4.2857142857142816E-2</v>
      </c>
      <c r="AE34" s="177">
        <v>-0.11285460338487963</v>
      </c>
      <c r="AF34" s="178">
        <v>-7.4462087757211193E-2</v>
      </c>
      <c r="AG34" s="181">
        <v>-0.14173803722171996</v>
      </c>
      <c r="AH34" s="182">
        <v>0.14599999999999999</v>
      </c>
      <c r="AI34" s="178">
        <v>0.33126413043478253</v>
      </c>
      <c r="AJ34" s="183">
        <v>0.24865240963855406</v>
      </c>
      <c r="AK34" s="177">
        <v>0.53731343283582089</v>
      </c>
      <c r="AL34" s="177">
        <v>5.1357994706103138E-2</v>
      </c>
      <c r="AM34" s="178">
        <v>0.32378919211138557</v>
      </c>
      <c r="AN34" s="181">
        <v>0.28998051882750819</v>
      </c>
      <c r="AO34" s="180">
        <v>-0.12617924528301883</v>
      </c>
      <c r="AP34" s="177">
        <v>-0.39491885368842783</v>
      </c>
      <c r="AQ34" s="178">
        <v>-0.28476724063484338</v>
      </c>
      <c r="AR34" s="178">
        <v>-0.32663278126784689</v>
      </c>
      <c r="AS34" s="177">
        <v>-0.12299465240641716</v>
      </c>
      <c r="AT34" s="178">
        <v>-0.25602543632598318</v>
      </c>
      <c r="AU34" s="181">
        <v>-0.26854381172515229</v>
      </c>
      <c r="AV34" s="180">
        <v>4.9932523616734059E-2</v>
      </c>
      <c r="AW34" s="177">
        <v>0.60617260461407052</v>
      </c>
      <c r="AX34" s="178">
        <v>0.32778372865441541</v>
      </c>
      <c r="AY34" s="178">
        <v>1.775473128730698E-2</v>
      </c>
      <c r="AZ34" s="178">
        <v>0.32871951219512208</v>
      </c>
      <c r="BA34" s="177">
        <v>0.14563881166399484</v>
      </c>
      <c r="BB34" s="181">
        <v>0.22321172076989382</v>
      </c>
      <c r="BC34" s="180">
        <v>0.1580976863753214</v>
      </c>
      <c r="BD34" s="178">
        <v>-7.3345968760921698E-2</v>
      </c>
      <c r="BE34" s="178">
        <v>1.8059894841118584E-2</v>
      </c>
      <c r="BF34" s="178">
        <v>0.40833333333333344</v>
      </c>
      <c r="BG34" s="178">
        <v>2.248634757468615E-3</v>
      </c>
      <c r="BH34" s="178">
        <v>0.21464916686685154</v>
      </c>
      <c r="BI34" s="181">
        <v>0.123767026773133</v>
      </c>
      <c r="BJ34" s="182">
        <v>0.10876803551609315</v>
      </c>
      <c r="BK34" s="178">
        <v>-0.29737080689029916</v>
      </c>
      <c r="BL34" s="179">
        <v>-0.1152694610778443</v>
      </c>
      <c r="BM34" s="179">
        <v>2.4852071005917242E-2</v>
      </c>
      <c r="BN34" s="178">
        <v>-0.4432234432234432</v>
      </c>
      <c r="BO34" s="178">
        <v>-0.15857605177993528</v>
      </c>
      <c r="BP34" s="181">
        <v>-0.14043887147335421</v>
      </c>
      <c r="BQ34" s="182">
        <v>-0.63263263263263259</v>
      </c>
      <c r="BR34" s="178">
        <v>0.50967741935483879</v>
      </c>
      <c r="BS34" s="181">
        <v>-0.13254371122391428</v>
      </c>
    </row>
    <row r="35" spans="1:71" x14ac:dyDescent="0.3">
      <c r="A35" s="149" t="s">
        <v>184</v>
      </c>
      <c r="B35" s="206" t="s">
        <v>90</v>
      </c>
      <c r="C35" s="54"/>
      <c r="D35" s="185"/>
      <c r="E35" s="185"/>
      <c r="F35" s="186"/>
      <c r="G35" s="187"/>
      <c r="H35" s="187"/>
      <c r="I35" s="187"/>
      <c r="J35" s="188"/>
      <c r="K35" s="131"/>
      <c r="L35" s="185"/>
      <c r="M35" s="189"/>
      <c r="N35" s="187"/>
      <c r="O35" s="187"/>
      <c r="P35" s="187"/>
      <c r="Q35" s="187"/>
      <c r="R35" s="187"/>
      <c r="S35" s="190"/>
      <c r="T35" s="191"/>
      <c r="U35" s="188"/>
      <c r="V35" s="187"/>
      <c r="W35" s="187"/>
      <c r="X35" s="186"/>
      <c r="Y35" s="187"/>
      <c r="Z35" s="190"/>
      <c r="AA35" s="189"/>
      <c r="AB35" s="186"/>
      <c r="AC35" s="131"/>
      <c r="AD35" s="187"/>
      <c r="AE35" s="186"/>
      <c r="AF35" s="187"/>
      <c r="AG35" s="190"/>
      <c r="AH35" s="191"/>
      <c r="AI35" s="187"/>
      <c r="AJ35" s="192"/>
      <c r="AK35" s="186"/>
      <c r="AL35" s="186"/>
      <c r="AM35" s="187"/>
      <c r="AN35" s="190"/>
      <c r="AO35" s="189"/>
      <c r="AP35" s="186"/>
      <c r="AQ35" s="187"/>
      <c r="AR35" s="187"/>
      <c r="AS35" s="186"/>
      <c r="AT35" s="187"/>
      <c r="AU35" s="190"/>
      <c r="AV35" s="189"/>
      <c r="AW35" s="186"/>
      <c r="AX35" s="187"/>
      <c r="AY35" s="187"/>
      <c r="AZ35" s="187"/>
      <c r="BA35" s="186"/>
      <c r="BB35" s="190"/>
      <c r="BC35" s="189"/>
      <c r="BD35" s="187"/>
      <c r="BE35" s="187"/>
      <c r="BF35" s="187"/>
      <c r="BG35" s="187"/>
      <c r="BH35" s="187"/>
      <c r="BI35" s="190"/>
      <c r="BJ35" s="191"/>
      <c r="BK35" s="187"/>
      <c r="BL35" s="188"/>
      <c r="BM35" s="188"/>
      <c r="BN35" s="187"/>
      <c r="BO35" s="187"/>
      <c r="BP35" s="190"/>
      <c r="BQ35" s="191"/>
      <c r="BR35" s="187"/>
      <c r="BS35" s="190"/>
    </row>
    <row r="36" spans="1:71" ht="20.25" thickBot="1" x14ac:dyDescent="0.35">
      <c r="A36" s="150" t="s">
        <v>185</v>
      </c>
      <c r="B36" s="206" t="s">
        <v>91</v>
      </c>
      <c r="C36" s="54"/>
      <c r="D36" s="185">
        <v>-0.17253998373542967</v>
      </c>
      <c r="E36" s="185">
        <v>3.9312039312038305E-3</v>
      </c>
      <c r="F36" s="186"/>
      <c r="G36" s="187"/>
      <c r="H36" s="187"/>
      <c r="I36" s="187"/>
      <c r="J36" s="188"/>
      <c r="K36" s="131"/>
      <c r="L36" s="185">
        <v>-1.6642192853646653E-2</v>
      </c>
      <c r="M36" s="189">
        <v>1.4440433212996373E-2</v>
      </c>
      <c r="N36" s="187">
        <v>0.10816901408450708</v>
      </c>
      <c r="O36" s="187">
        <v>7.2147069025320754E-2</v>
      </c>
      <c r="P36" s="187">
        <v>0.26543209876543217</v>
      </c>
      <c r="Q36" s="187">
        <v>-0.10720086626962644</v>
      </c>
      <c r="R36" s="187">
        <v>4.5801526717557328E-2</v>
      </c>
      <c r="S36" s="190">
        <v>5.8403849344615955E-2</v>
      </c>
      <c r="T36" s="191">
        <v>-8.8967971530249379E-3</v>
      </c>
      <c r="U36" s="188">
        <v>-0.1372648703609558</v>
      </c>
      <c r="V36" s="187">
        <v>-9.0585571012617327E-2</v>
      </c>
      <c r="W36" s="187">
        <v>-5.2999999999999999E-2</v>
      </c>
      <c r="X36" s="186">
        <v>-0.13603577926015786</v>
      </c>
      <c r="Y36" s="187">
        <v>-9.4988746958637571E-2</v>
      </c>
      <c r="Z36" s="190">
        <v>-9.2855149709985985E-2</v>
      </c>
      <c r="AA36" s="189">
        <v>-0.31956912028725315</v>
      </c>
      <c r="AB36" s="186">
        <v>2.0035356511490798E-2</v>
      </c>
      <c r="AC36" s="131">
        <v>-0.11454998221273571</v>
      </c>
      <c r="AD36" s="187">
        <v>-0.28497743391360408</v>
      </c>
      <c r="AE36" s="186">
        <v>0.11066718982618551</v>
      </c>
      <c r="AF36" s="187">
        <v>-9.4938731589483516E-2</v>
      </c>
      <c r="AG36" s="190">
        <v>-0.10446530884651062</v>
      </c>
      <c r="AH36" s="191">
        <v>0.76385224274406327</v>
      </c>
      <c r="AI36" s="187">
        <v>-0.22981802426343156</v>
      </c>
      <c r="AJ36" s="192">
        <v>7.2794294897549294E-2</v>
      </c>
      <c r="AK36" s="186">
        <v>0.19837691614066721</v>
      </c>
      <c r="AL36" s="186">
        <v>-0.21508750952701761</v>
      </c>
      <c r="AM36" s="187">
        <v>-4.5431591767322477E-2</v>
      </c>
      <c r="AN36" s="190">
        <v>1.1352387127400387E-2</v>
      </c>
      <c r="AO36" s="189">
        <v>-0.25430067314884064</v>
      </c>
      <c r="AP36" s="186">
        <v>2.6623461860131981E-2</v>
      </c>
      <c r="AQ36" s="187">
        <v>-0.11377413924503355</v>
      </c>
      <c r="AR36" s="187">
        <v>-0.10713243039879605</v>
      </c>
      <c r="AS36" s="186">
        <v>-9.742995169082147E-2</v>
      </c>
      <c r="AT36" s="187">
        <v>-0.10238076252083494</v>
      </c>
      <c r="AU36" s="190">
        <v>-0.10818546078992564</v>
      </c>
      <c r="AV36" s="189">
        <v>0.1183550651955867</v>
      </c>
      <c r="AW36" s="186">
        <v>-0.11787497287530535</v>
      </c>
      <c r="AX36" s="187">
        <v>-1.8687982988412233E-2</v>
      </c>
      <c r="AY36" s="187">
        <v>5.0883137918509735E-2</v>
      </c>
      <c r="AZ36" s="187">
        <v>0.22837629528132264</v>
      </c>
      <c r="BA36" s="186">
        <v>0.13746802431776906</v>
      </c>
      <c r="BB36" s="190">
        <v>5.8408215661103879E-2</v>
      </c>
      <c r="BC36" s="189">
        <v>0.23946188340807173</v>
      </c>
      <c r="BD36" s="187">
        <v>0.37657307847129151</v>
      </c>
      <c r="BE36" s="187">
        <v>0.31127689517191715</v>
      </c>
      <c r="BF36" s="187">
        <v>7.37770649558942E-2</v>
      </c>
      <c r="BG36" s="187">
        <v>-5.4466230936819127E-2</v>
      </c>
      <c r="BH36" s="187">
        <v>6.1580990202816377E-3</v>
      </c>
      <c r="BI36" s="190">
        <v>0.14938346472609654</v>
      </c>
      <c r="BJ36" s="191">
        <v>-0.3589001447178003</v>
      </c>
      <c r="BK36" s="187">
        <v>-0.29061371841155237</v>
      </c>
      <c r="BL36" s="188">
        <v>-0.32183908045977017</v>
      </c>
      <c r="BM36" s="188">
        <v>-0.35922330097087374</v>
      </c>
      <c r="BN36" s="187">
        <v>-0.21735791090629797</v>
      </c>
      <c r="BO36" s="187">
        <v>-0.2892843619840969</v>
      </c>
      <c r="BP36" s="190">
        <v>-0.30671825536405206</v>
      </c>
      <c r="BQ36" s="191">
        <v>-3.0474040632054167E-2</v>
      </c>
      <c r="BR36" s="187">
        <v>-0.19592875318066161</v>
      </c>
      <c r="BS36" s="190">
        <v>-0.12493946731234862</v>
      </c>
    </row>
    <row r="37" spans="1:71" x14ac:dyDescent="0.3">
      <c r="A37" s="147" t="s">
        <v>186</v>
      </c>
      <c r="B37" s="204" t="s">
        <v>90</v>
      </c>
      <c r="C37" s="33"/>
      <c r="D37" s="166"/>
      <c r="E37" s="166"/>
      <c r="F37" s="168"/>
      <c r="G37" s="169"/>
      <c r="H37" s="169"/>
      <c r="I37" s="169"/>
      <c r="J37" s="170"/>
      <c r="K37" s="167"/>
      <c r="L37" s="166"/>
      <c r="M37" s="171"/>
      <c r="N37" s="169"/>
      <c r="O37" s="169"/>
      <c r="P37" s="169"/>
      <c r="Q37" s="169"/>
      <c r="R37" s="169"/>
      <c r="S37" s="172"/>
      <c r="T37" s="173"/>
      <c r="U37" s="170"/>
      <c r="V37" s="169"/>
      <c r="W37" s="169"/>
      <c r="X37" s="168"/>
      <c r="Y37" s="169"/>
      <c r="Z37" s="172"/>
      <c r="AA37" s="171"/>
      <c r="AB37" s="168"/>
      <c r="AC37" s="167"/>
      <c r="AD37" s="169"/>
      <c r="AE37" s="168"/>
      <c r="AF37" s="169"/>
      <c r="AG37" s="172"/>
      <c r="AH37" s="173"/>
      <c r="AI37" s="169"/>
      <c r="AJ37" s="174"/>
      <c r="AK37" s="168"/>
      <c r="AL37" s="168"/>
      <c r="AM37" s="169"/>
      <c r="AN37" s="172"/>
      <c r="AO37" s="171"/>
      <c r="AP37" s="168"/>
      <c r="AQ37" s="169"/>
      <c r="AR37" s="169"/>
      <c r="AS37" s="168"/>
      <c r="AT37" s="169"/>
      <c r="AU37" s="172"/>
      <c r="AV37" s="171"/>
      <c r="AW37" s="168"/>
      <c r="AX37" s="169"/>
      <c r="AY37" s="169"/>
      <c r="AZ37" s="169"/>
      <c r="BA37" s="168"/>
      <c r="BB37" s="172"/>
      <c r="BC37" s="171"/>
      <c r="BD37" s="169"/>
      <c r="BE37" s="169"/>
      <c r="BF37" s="169"/>
      <c r="BG37" s="169"/>
      <c r="BH37" s="169"/>
      <c r="BI37" s="172"/>
      <c r="BJ37" s="173"/>
      <c r="BK37" s="169"/>
      <c r="BL37" s="170"/>
      <c r="BM37" s="170"/>
      <c r="BN37" s="169"/>
      <c r="BO37" s="169"/>
      <c r="BP37" s="172"/>
      <c r="BQ37" s="173"/>
      <c r="BR37" s="169"/>
      <c r="BS37" s="172"/>
    </row>
    <row r="38" spans="1:71" ht="20.25" thickBot="1" x14ac:dyDescent="0.35">
      <c r="A38" s="148" t="s">
        <v>187</v>
      </c>
      <c r="B38" s="205" t="s">
        <v>91</v>
      </c>
      <c r="C38" s="90"/>
      <c r="D38" s="176">
        <v>0.12302036199095023</v>
      </c>
      <c r="E38" s="176">
        <v>0.36061445479728027</v>
      </c>
      <c r="F38" s="177"/>
      <c r="G38" s="178"/>
      <c r="H38" s="178"/>
      <c r="I38" s="178"/>
      <c r="J38" s="179"/>
      <c r="K38" s="120"/>
      <c r="L38" s="176">
        <v>-0.20414584490098098</v>
      </c>
      <c r="M38" s="180">
        <v>0.23722627737226287</v>
      </c>
      <c r="N38" s="178">
        <v>0.42093023255813944</v>
      </c>
      <c r="O38" s="178">
        <v>0.33115338882282996</v>
      </c>
      <c r="P38" s="178">
        <v>-5.5710306406685284E-2</v>
      </c>
      <c r="Q38" s="178">
        <v>0.20914479254868756</v>
      </c>
      <c r="R38" s="178">
        <v>6.3789152024446238E-2</v>
      </c>
      <c r="S38" s="181">
        <v>0.16837209302325573</v>
      </c>
      <c r="T38" s="182">
        <v>9.0462143559488783E-2</v>
      </c>
      <c r="U38" s="179">
        <v>-1.6366612111292977E-2</v>
      </c>
      <c r="V38" s="178">
        <v>3.2157213041536403E-2</v>
      </c>
      <c r="W38" s="178">
        <v>0.43805309734513265</v>
      </c>
      <c r="X38" s="177">
        <v>-0.26680672268907568</v>
      </c>
      <c r="Y38" s="178">
        <v>7.6122082585278195E-2</v>
      </c>
      <c r="Z38" s="181">
        <v>5.6528662420382236E-2</v>
      </c>
      <c r="AA38" s="180">
        <v>-7.2137060414788068E-2</v>
      </c>
      <c r="AB38" s="177">
        <v>0</v>
      </c>
      <c r="AC38" s="120">
        <v>-3.461704889658157E-2</v>
      </c>
      <c r="AD38" s="178">
        <v>-0.18051282051282047</v>
      </c>
      <c r="AE38" s="177">
        <v>0.32703151862464197</v>
      </c>
      <c r="AF38" s="178">
        <v>-2.732399065732527E-3</v>
      </c>
      <c r="AG38" s="181">
        <v>-1.6614355689525295E-2</v>
      </c>
      <c r="AH38" s="182">
        <v>-1.8464528668610258E-2</v>
      </c>
      <c r="AI38" s="178">
        <v>0.55599084858569037</v>
      </c>
      <c r="AJ38" s="183">
        <v>0.29103585835948009</v>
      </c>
      <c r="AK38" s="177">
        <v>-0.18210262828535673</v>
      </c>
      <c r="AL38" s="177">
        <v>0.29264244617468527</v>
      </c>
      <c r="AM38" s="178">
        <v>3.8104784812422299E-2</v>
      </c>
      <c r="AN38" s="181">
        <v>0.14621008308538386</v>
      </c>
      <c r="AO38" s="180">
        <v>0.16039603960396032</v>
      </c>
      <c r="AP38" s="177">
        <v>7.3250776211957414E-2</v>
      </c>
      <c r="AQ38" s="178">
        <v>0.10404607018502587</v>
      </c>
      <c r="AR38" s="178">
        <v>0.26410175975516448</v>
      </c>
      <c r="AS38" s="177">
        <v>-0.2221603563474388</v>
      </c>
      <c r="AT38" s="178">
        <v>-1.6980055106860292E-2</v>
      </c>
      <c r="AU38" s="181">
        <v>4.1283636971419124E-2</v>
      </c>
      <c r="AV38" s="180">
        <v>0.10238907849829348</v>
      </c>
      <c r="AW38" s="177">
        <v>0.15565719557894142</v>
      </c>
      <c r="AX38" s="178">
        <v>0.13587296795425141</v>
      </c>
      <c r="AY38" s="178">
        <v>7.4337496920736879E-2</v>
      </c>
      <c r="AZ38" s="178">
        <v>0.18964996420901925</v>
      </c>
      <c r="BA38" s="177">
        <v>0.12686035970314902</v>
      </c>
      <c r="BB38" s="181">
        <v>0.13146067415730345</v>
      </c>
      <c r="BC38" s="180">
        <v>0.20433436532507732</v>
      </c>
      <c r="BD38" s="178">
        <v>-0.2809579295726744</v>
      </c>
      <c r="BE38" s="178">
        <v>-0.10743429163255647</v>
      </c>
      <c r="BF38" s="178">
        <v>9.8591549295774739E-2</v>
      </c>
      <c r="BG38" s="178">
        <v>0.26719299902944815</v>
      </c>
      <c r="BH38" s="178">
        <v>0.18011918156290729</v>
      </c>
      <c r="BI38" s="181">
        <v>3.2770605759682159E-2</v>
      </c>
      <c r="BJ38" s="182">
        <v>0.15424164524421591</v>
      </c>
      <c r="BK38" s="178">
        <v>0.47122302158273377</v>
      </c>
      <c r="BL38" s="179">
        <v>0.31823821339950364</v>
      </c>
      <c r="BM38" s="179">
        <v>1.3333333333333419E-2</v>
      </c>
      <c r="BN38" s="178">
        <v>0.16001899335232661</v>
      </c>
      <c r="BO38" s="178">
        <v>8.9497041420118384E-2</v>
      </c>
      <c r="BP38" s="181">
        <v>0.19079670329670328</v>
      </c>
      <c r="BQ38" s="182">
        <v>-0.19654788418708236</v>
      </c>
      <c r="BR38" s="178">
        <v>0.28484107579462092</v>
      </c>
      <c r="BS38" s="181">
        <v>8.1411764705882295E-2</v>
      </c>
    </row>
    <row r="39" spans="1:71" x14ac:dyDescent="0.3">
      <c r="A39" s="149" t="s">
        <v>188</v>
      </c>
      <c r="B39" s="206" t="s">
        <v>90</v>
      </c>
      <c r="C39" s="54"/>
      <c r="D39" s="185"/>
      <c r="E39" s="185"/>
      <c r="F39" s="186"/>
      <c r="G39" s="187"/>
      <c r="H39" s="187"/>
      <c r="I39" s="187"/>
      <c r="J39" s="188"/>
      <c r="K39" s="131"/>
      <c r="L39" s="185"/>
      <c r="M39" s="189"/>
      <c r="N39" s="187"/>
      <c r="O39" s="187"/>
      <c r="P39" s="187"/>
      <c r="Q39" s="187"/>
      <c r="R39" s="187"/>
      <c r="S39" s="190"/>
      <c r="T39" s="191"/>
      <c r="U39" s="188"/>
      <c r="V39" s="187"/>
      <c r="W39" s="187"/>
      <c r="X39" s="186"/>
      <c r="Y39" s="187"/>
      <c r="Z39" s="190"/>
      <c r="AA39" s="189"/>
      <c r="AB39" s="186"/>
      <c r="AC39" s="131"/>
      <c r="AD39" s="187"/>
      <c r="AE39" s="186"/>
      <c r="AF39" s="187"/>
      <c r="AG39" s="190"/>
      <c r="AH39" s="191"/>
      <c r="AI39" s="187"/>
      <c r="AJ39" s="192"/>
      <c r="AK39" s="186"/>
      <c r="AL39" s="186"/>
      <c r="AM39" s="187"/>
      <c r="AN39" s="190"/>
      <c r="AO39" s="189"/>
      <c r="AP39" s="186"/>
      <c r="AQ39" s="187"/>
      <c r="AR39" s="187"/>
      <c r="AS39" s="186"/>
      <c r="AT39" s="187"/>
      <c r="AU39" s="190"/>
      <c r="AV39" s="189"/>
      <c r="AW39" s="186"/>
      <c r="AX39" s="187"/>
      <c r="AY39" s="187"/>
      <c r="AZ39" s="187"/>
      <c r="BA39" s="186"/>
      <c r="BB39" s="190"/>
      <c r="BC39" s="189"/>
      <c r="BD39" s="187"/>
      <c r="BE39" s="187"/>
      <c r="BF39" s="187"/>
      <c r="BG39" s="187"/>
      <c r="BH39" s="187"/>
      <c r="BI39" s="190"/>
      <c r="BJ39" s="191"/>
      <c r="BK39" s="187"/>
      <c r="BL39" s="188"/>
      <c r="BM39" s="188"/>
      <c r="BN39" s="187"/>
      <c r="BO39" s="187"/>
      <c r="BP39" s="190"/>
      <c r="BQ39" s="191"/>
      <c r="BR39" s="187"/>
      <c r="BS39" s="190"/>
    </row>
    <row r="40" spans="1:71" ht="20.25" thickBot="1" x14ac:dyDescent="0.35">
      <c r="A40" s="150" t="s">
        <v>189</v>
      </c>
      <c r="B40" s="206" t="s">
        <v>91</v>
      </c>
      <c r="C40" s="54"/>
      <c r="D40" s="185">
        <v>-6.3234698013781898E-2</v>
      </c>
      <c r="E40" s="185">
        <v>0.19731717871051502</v>
      </c>
      <c r="F40" s="186"/>
      <c r="G40" s="187"/>
      <c r="H40" s="187"/>
      <c r="I40" s="187"/>
      <c r="J40" s="188"/>
      <c r="K40" s="131"/>
      <c r="L40" s="185">
        <v>-0.23816407661727501</v>
      </c>
      <c r="M40" s="189">
        <v>-0.18473138548539114</v>
      </c>
      <c r="N40" s="187">
        <v>0.38830409356725148</v>
      </c>
      <c r="O40" s="187">
        <v>7.0981210855949994E-2</v>
      </c>
      <c r="P40" s="187">
        <v>-0.15423387096774188</v>
      </c>
      <c r="Q40" s="187">
        <v>-0.25535168195718649</v>
      </c>
      <c r="R40" s="187">
        <v>-0.21173913043478265</v>
      </c>
      <c r="S40" s="190">
        <v>-8.3254269449715368E-2</v>
      </c>
      <c r="T40" s="191">
        <v>-0.24508670520231213</v>
      </c>
      <c r="U40" s="188">
        <v>-0.23925863521482726</v>
      </c>
      <c r="V40" s="187">
        <v>-0.24171539961013644</v>
      </c>
      <c r="W40" s="187">
        <v>9.0999999999999998E-2</v>
      </c>
      <c r="X40" s="186">
        <v>0.29671457905544152</v>
      </c>
      <c r="Y40" s="187">
        <v>0.20077220077220082</v>
      </c>
      <c r="Z40" s="190">
        <v>-3.41526520051747E-2</v>
      </c>
      <c r="AA40" s="189">
        <v>0.10719754977029106</v>
      </c>
      <c r="AB40" s="186">
        <v>0.21594684385382057</v>
      </c>
      <c r="AC40" s="131">
        <v>0.17030848329048842</v>
      </c>
      <c r="AD40" s="187">
        <v>5.2516411378555894E-2</v>
      </c>
      <c r="AE40" s="186">
        <v>3.5333333333333217E-2</v>
      </c>
      <c r="AF40" s="187">
        <v>4.2906293063849299E-2</v>
      </c>
      <c r="AG40" s="190">
        <v>9.6010447361371654E-2</v>
      </c>
      <c r="AH40" s="191">
        <v>0.309</v>
      </c>
      <c r="AI40" s="187">
        <v>-1.460655737704919E-2</v>
      </c>
      <c r="AJ40" s="192">
        <v>0.11310378912685337</v>
      </c>
      <c r="AK40" s="186">
        <v>-3.1185031185031464E-3</v>
      </c>
      <c r="AL40" s="186">
        <v>-0.30790608323786772</v>
      </c>
      <c r="AM40" s="187">
        <v>-0.1785446397936582</v>
      </c>
      <c r="AN40" s="190">
        <v>-4.8738001377032436E-2</v>
      </c>
      <c r="AO40" s="189">
        <v>9.6296296296296324E-2</v>
      </c>
      <c r="AP40" s="186">
        <v>7.2899972457443063E-2</v>
      </c>
      <c r="AQ40" s="187">
        <v>8.3809661947288561E-2</v>
      </c>
      <c r="AR40" s="187">
        <v>0.11208967674661086</v>
      </c>
      <c r="AS40" s="186">
        <v>0.43867403314917119</v>
      </c>
      <c r="AT40" s="187">
        <v>0.27030065875333387</v>
      </c>
      <c r="AU40" s="190">
        <v>0.17317574511819123</v>
      </c>
      <c r="AV40" s="189">
        <v>0.23359073359073368</v>
      </c>
      <c r="AW40" s="186">
        <v>0.41211384544083263</v>
      </c>
      <c r="AX40" s="187">
        <v>0.32807062504751139</v>
      </c>
      <c r="AY40" s="187">
        <v>0.24145095987412968</v>
      </c>
      <c r="AZ40" s="187">
        <v>0.13321044546851035</v>
      </c>
      <c r="BA40" s="186">
        <v>0.18161761198805149</v>
      </c>
      <c r="BB40" s="190">
        <v>0.2520805957074026</v>
      </c>
      <c r="BC40" s="189">
        <v>-2.9733959311424085E-2</v>
      </c>
      <c r="BD40" s="187">
        <v>3.0359301966650376E-2</v>
      </c>
      <c r="BE40" s="187">
        <v>3.9210847420447781E-3</v>
      </c>
      <c r="BF40" s="187">
        <v>3.7764350453172169E-2</v>
      </c>
      <c r="BG40" s="187">
        <v>0.37586076018001369</v>
      </c>
      <c r="BH40" s="187">
        <v>0.21631469150973048</v>
      </c>
      <c r="BI40" s="190">
        <v>0.10792373622529294</v>
      </c>
      <c r="BJ40" s="191">
        <v>0.1806451612903226</v>
      </c>
      <c r="BK40" s="187">
        <v>1.3025458851391392E-2</v>
      </c>
      <c r="BL40" s="188">
        <v>8.4329122567429193E-2</v>
      </c>
      <c r="BM40" s="188">
        <v>0.18558951965065495</v>
      </c>
      <c r="BN40" s="187">
        <v>-0.11182266009852215</v>
      </c>
      <c r="BO40" s="187">
        <v>7.9295154185021755E-3</v>
      </c>
      <c r="BP40" s="190">
        <v>4.3258604357436115E-2</v>
      </c>
      <c r="BQ40" s="191">
        <v>-0.30669398907103829</v>
      </c>
      <c r="BR40" s="187">
        <v>0.27293980128579776</v>
      </c>
      <c r="BS40" s="190">
        <v>5.0377833753147971E-3</v>
      </c>
    </row>
    <row r="41" spans="1:71" x14ac:dyDescent="0.3">
      <c r="A41" s="147" t="s">
        <v>190</v>
      </c>
      <c r="B41" s="204" t="s">
        <v>90</v>
      </c>
      <c r="C41" s="33"/>
      <c r="D41" s="166"/>
      <c r="E41" s="166"/>
      <c r="F41" s="168"/>
      <c r="G41" s="169"/>
      <c r="H41" s="169"/>
      <c r="I41" s="169"/>
      <c r="J41" s="170"/>
      <c r="K41" s="167"/>
      <c r="L41" s="166"/>
      <c r="M41" s="171"/>
      <c r="N41" s="169"/>
      <c r="O41" s="169"/>
      <c r="P41" s="169"/>
      <c r="Q41" s="169"/>
      <c r="R41" s="169"/>
      <c r="S41" s="172"/>
      <c r="T41" s="173"/>
      <c r="U41" s="170"/>
      <c r="V41" s="169"/>
      <c r="W41" s="169"/>
      <c r="X41" s="168"/>
      <c r="Y41" s="169"/>
      <c r="Z41" s="172"/>
      <c r="AA41" s="171"/>
      <c r="AB41" s="168"/>
      <c r="AC41" s="167"/>
      <c r="AD41" s="169"/>
      <c r="AE41" s="168"/>
      <c r="AF41" s="169"/>
      <c r="AG41" s="172"/>
      <c r="AH41" s="173"/>
      <c r="AI41" s="169"/>
      <c r="AJ41" s="174"/>
      <c r="AK41" s="168"/>
      <c r="AL41" s="168"/>
      <c r="AM41" s="169"/>
      <c r="AN41" s="172"/>
      <c r="AO41" s="171"/>
      <c r="AP41" s="168"/>
      <c r="AQ41" s="169"/>
      <c r="AR41" s="169"/>
      <c r="AS41" s="168"/>
      <c r="AT41" s="169"/>
      <c r="AU41" s="172"/>
      <c r="AV41" s="171"/>
      <c r="AW41" s="168"/>
      <c r="AX41" s="169"/>
      <c r="AY41" s="169"/>
      <c r="AZ41" s="169"/>
      <c r="BA41" s="168"/>
      <c r="BB41" s="172"/>
      <c r="BC41" s="171"/>
      <c r="BD41" s="169"/>
      <c r="BE41" s="169"/>
      <c r="BF41" s="169"/>
      <c r="BG41" s="169"/>
      <c r="BH41" s="169"/>
      <c r="BI41" s="172"/>
      <c r="BJ41" s="173"/>
      <c r="BK41" s="169"/>
      <c r="BL41" s="170"/>
      <c r="BM41" s="170"/>
      <c r="BN41" s="169"/>
      <c r="BO41" s="169"/>
      <c r="BP41" s="172"/>
      <c r="BQ41" s="173"/>
      <c r="BR41" s="169"/>
      <c r="BS41" s="172"/>
    </row>
    <row r="42" spans="1:71" ht="20.25" thickBot="1" x14ac:dyDescent="0.35">
      <c r="A42" s="148" t="s">
        <v>191</v>
      </c>
      <c r="B42" s="205" t="s">
        <v>91</v>
      </c>
      <c r="C42" s="90" t="e">
        <v>#REF!</v>
      </c>
      <c r="D42" s="176">
        <v>-5.301980276888274E-2</v>
      </c>
      <c r="E42" s="176">
        <v>8.699382581046744E-2</v>
      </c>
      <c r="F42" s="177">
        <v>0</v>
      </c>
      <c r="G42" s="178">
        <v>0</v>
      </c>
      <c r="H42" s="178"/>
      <c r="I42" s="178">
        <v>0</v>
      </c>
      <c r="J42" s="179">
        <v>0</v>
      </c>
      <c r="K42" s="120"/>
      <c r="L42" s="176">
        <v>-3.4823252646567493E-3</v>
      </c>
      <c r="M42" s="180">
        <v>2.9803128161232539E-2</v>
      </c>
      <c r="N42" s="178">
        <v>4.2946990116801365E-2</v>
      </c>
      <c r="O42" s="178">
        <v>6.6876926385205371E-2</v>
      </c>
      <c r="P42" s="178">
        <v>6.6876926385205371E-2</v>
      </c>
      <c r="Q42" s="178">
        <v>-2.316898037338444E-2</v>
      </c>
      <c r="R42" s="178">
        <v>7.4656188605108031E-2</v>
      </c>
      <c r="S42" s="181">
        <v>2.4057651389255641E-2</v>
      </c>
      <c r="T42" s="182">
        <v>7.4656188605108031E-2</v>
      </c>
      <c r="U42" s="179">
        <v>5.8826908714884718E-2</v>
      </c>
      <c r="V42" s="178">
        <v>6.583113025882037E-2</v>
      </c>
      <c r="W42" s="178">
        <v>0.10606264282833711</v>
      </c>
      <c r="X42" s="177">
        <v>-2.0914211480954958E-2</v>
      </c>
      <c r="Y42" s="178">
        <v>3.2638007767100463E-2</v>
      </c>
      <c r="Z42" s="181">
        <v>4.8066797135748462E-2</v>
      </c>
      <c r="AA42" s="180">
        <v>-5.8451150031652244E-2</v>
      </c>
      <c r="AB42" s="177">
        <v>0.16597037599696174</v>
      </c>
      <c r="AC42" s="120">
        <v>6.7981381675649155E-2</v>
      </c>
      <c r="AD42" s="178">
        <v>-6.1740398638794325E-2</v>
      </c>
      <c r="AE42" s="177">
        <v>-5.5317918939118416E-3</v>
      </c>
      <c r="AF42" s="178">
        <v>-3.0895754300954148E-2</v>
      </c>
      <c r="AG42" s="181">
        <v>1.5843207141597926E-2</v>
      </c>
      <c r="AH42" s="182">
        <v>-2.0917376363364659E-2</v>
      </c>
      <c r="AI42" s="178">
        <v>-0.18507766402978132</v>
      </c>
      <c r="AJ42" s="183">
        <v>-0.12207016286271355</v>
      </c>
      <c r="AK42" s="177">
        <v>1.9365284974093289E-2</v>
      </c>
      <c r="AL42" s="177">
        <v>3.4443452707013655E-2</v>
      </c>
      <c r="AM42" s="178">
        <v>2.780027436281518E-2</v>
      </c>
      <c r="AN42" s="181">
        <v>-4.6679123119204635E-2</v>
      </c>
      <c r="AO42" s="180">
        <v>0.10537158553334347</v>
      </c>
      <c r="AP42" s="177">
        <v>3.3141127849014573E-3</v>
      </c>
      <c r="AQ42" s="178">
        <v>4.7014566042214545E-2</v>
      </c>
      <c r="AR42" s="178">
        <v>-5.9407077959209631E-2</v>
      </c>
      <c r="AS42" s="177">
        <v>-2.5026623186995001E-2</v>
      </c>
      <c r="AT42" s="178">
        <v>-3.992148784713323E-2</v>
      </c>
      <c r="AU42" s="181">
        <v>-1.3452311555539609E-4</v>
      </c>
      <c r="AV42" s="180">
        <v>0.13439635535307515</v>
      </c>
      <c r="AW42" s="177">
        <v>0.20673375934509219</v>
      </c>
      <c r="AX42" s="178">
        <v>0.17404074869444508</v>
      </c>
      <c r="AY42" s="178">
        <v>6.6131351597596089E-2</v>
      </c>
      <c r="AZ42" s="178">
        <v>0.12098551488350795</v>
      </c>
      <c r="BA42" s="177">
        <v>9.7674417937067215E-2</v>
      </c>
      <c r="BB42" s="181">
        <v>0.13427213202977839</v>
      </c>
      <c r="BC42" s="180">
        <v>-0.12474138980163074</v>
      </c>
      <c r="BD42" s="178">
        <v>-0.10320059994771547</v>
      </c>
      <c r="BE42" s="178">
        <v>-0.11259045765330822</v>
      </c>
      <c r="BF42" s="178">
        <v>9.3708420452385477E-2</v>
      </c>
      <c r="BG42" s="178">
        <v>-3.6265771901863308E-2</v>
      </c>
      <c r="BH42" s="178">
        <v>1.7381471972608864E-2</v>
      </c>
      <c r="BI42" s="181">
        <v>-4.7089988929305715E-2</v>
      </c>
      <c r="BJ42" s="182">
        <v>7.4666295884315836E-2</v>
      </c>
      <c r="BK42" s="178">
        <v>-2.3455166973441965E-2</v>
      </c>
      <c r="BL42" s="179">
        <v>1.8742514970059965E-2</v>
      </c>
      <c r="BM42" s="179">
        <v>-5.9610705596107039E-2</v>
      </c>
      <c r="BN42" s="178">
        <v>3.0821126565315771E-2</v>
      </c>
      <c r="BO42" s="178">
        <v>-9.3051949721101312E-3</v>
      </c>
      <c r="BP42" s="181">
        <v>3.6513007759013671E-3</v>
      </c>
      <c r="BQ42" s="182">
        <v>-0.11424505110622329</v>
      </c>
      <c r="BR42" s="178">
        <v>7.3617319187893715E-2</v>
      </c>
      <c r="BS42" s="181">
        <v>-1.1696937635925497E-2</v>
      </c>
    </row>
    <row r="43" spans="1:71" x14ac:dyDescent="0.3">
      <c r="AK43" s="218"/>
      <c r="AR43" s="218"/>
      <c r="AY43" s="218"/>
    </row>
    <row r="46" spans="1:71" ht="20.25" thickBot="1" x14ac:dyDescent="0.35">
      <c r="A46" s="238" t="s">
        <v>201</v>
      </c>
      <c r="AK46" s="101"/>
      <c r="AR46" s="101"/>
      <c r="AY46" s="101"/>
    </row>
    <row r="47" spans="1:71" s="353" customFormat="1" ht="20.25" customHeight="1" x14ac:dyDescent="0.3">
      <c r="A47" s="312"/>
      <c r="B47" s="202"/>
      <c r="C47" s="5" t="s">
        <v>141</v>
      </c>
      <c r="D47" s="2" t="s">
        <v>60</v>
      </c>
      <c r="E47" s="2" t="s">
        <v>61</v>
      </c>
      <c r="F47" s="3"/>
      <c r="G47" s="4"/>
      <c r="H47" s="4"/>
      <c r="I47" s="4"/>
      <c r="J47" s="5"/>
      <c r="K47" s="102"/>
      <c r="L47" s="28" t="s">
        <v>62</v>
      </c>
      <c r="M47" s="562" t="s">
        <v>63</v>
      </c>
      <c r="N47" s="563"/>
      <c r="O47" s="563"/>
      <c r="P47" s="563"/>
      <c r="Q47" s="563"/>
      <c r="R47" s="563"/>
      <c r="S47" s="564"/>
      <c r="T47" s="562" t="s">
        <v>64</v>
      </c>
      <c r="U47" s="563"/>
      <c r="V47" s="563"/>
      <c r="W47" s="563"/>
      <c r="X47" s="563"/>
      <c r="Y47" s="563"/>
      <c r="Z47" s="564"/>
      <c r="AA47" s="568" t="s">
        <v>65</v>
      </c>
      <c r="AB47" s="569"/>
      <c r="AC47" s="569"/>
      <c r="AD47" s="569"/>
      <c r="AE47" s="569"/>
      <c r="AF47" s="569"/>
      <c r="AG47" s="570"/>
      <c r="AH47" s="568" t="s">
        <v>66</v>
      </c>
      <c r="AI47" s="569"/>
      <c r="AJ47" s="569"/>
      <c r="AK47" s="569"/>
      <c r="AL47" s="569"/>
      <c r="AM47" s="569"/>
      <c r="AN47" s="570"/>
      <c r="AO47" s="568" t="s">
        <v>67</v>
      </c>
      <c r="AP47" s="569"/>
      <c r="AQ47" s="569"/>
      <c r="AR47" s="569"/>
      <c r="AS47" s="569"/>
      <c r="AT47" s="569"/>
      <c r="AU47" s="570"/>
      <c r="AV47" s="298" t="s">
        <v>68</v>
      </c>
      <c r="AW47" s="299"/>
      <c r="AX47" s="299"/>
      <c r="AY47" s="299"/>
      <c r="AZ47" s="299"/>
      <c r="BA47" s="299"/>
      <c r="BB47" s="300"/>
      <c r="BC47" s="298" t="s">
        <v>69</v>
      </c>
      <c r="BD47" s="305"/>
      <c r="BE47" s="305"/>
      <c r="BF47" s="305"/>
      <c r="BG47" s="305"/>
      <c r="BH47" s="305"/>
      <c r="BI47" s="486"/>
      <c r="BJ47" s="603" t="s">
        <v>70</v>
      </c>
      <c r="BK47" s="604"/>
      <c r="BL47" s="604"/>
      <c r="BM47" s="604"/>
      <c r="BN47" s="604"/>
      <c r="BO47" s="604"/>
      <c r="BP47" s="605"/>
      <c r="BQ47" s="574" t="s">
        <v>809</v>
      </c>
      <c r="BR47" s="575"/>
      <c r="BS47" s="576"/>
    </row>
    <row r="48" spans="1:71" s="355" customFormat="1" ht="20.25" customHeight="1" thickBot="1" x14ac:dyDescent="0.35">
      <c r="A48" s="313"/>
      <c r="B48" s="203"/>
      <c r="C48" s="8" t="s">
        <v>78</v>
      </c>
      <c r="D48" s="30" t="s">
        <v>71</v>
      </c>
      <c r="E48" s="30" t="s">
        <v>71</v>
      </c>
      <c r="F48" s="6" t="s">
        <v>72</v>
      </c>
      <c r="G48" s="7" t="s">
        <v>73</v>
      </c>
      <c r="H48" s="7" t="s">
        <v>74</v>
      </c>
      <c r="I48" s="7" t="s">
        <v>75</v>
      </c>
      <c r="J48" s="8" t="s">
        <v>76</v>
      </c>
      <c r="K48" s="9" t="s">
        <v>77</v>
      </c>
      <c r="L48" s="30" t="s">
        <v>71</v>
      </c>
      <c r="M48" s="6" t="s">
        <v>72</v>
      </c>
      <c r="N48" s="7" t="s">
        <v>73</v>
      </c>
      <c r="O48" s="7" t="s">
        <v>74</v>
      </c>
      <c r="P48" s="7" t="s">
        <v>75</v>
      </c>
      <c r="Q48" s="8" t="s">
        <v>76</v>
      </c>
      <c r="R48" s="9" t="s">
        <v>77</v>
      </c>
      <c r="S48" s="10" t="s">
        <v>78</v>
      </c>
      <c r="T48" s="109" t="s">
        <v>82</v>
      </c>
      <c r="U48" s="8" t="s">
        <v>142</v>
      </c>
      <c r="V48" s="7" t="s">
        <v>74</v>
      </c>
      <c r="W48" s="11" t="s">
        <v>75</v>
      </c>
      <c r="X48" s="9" t="s">
        <v>76</v>
      </c>
      <c r="Y48" s="9" t="s">
        <v>77</v>
      </c>
      <c r="Z48" s="10" t="s">
        <v>78</v>
      </c>
      <c r="AA48" s="12" t="s">
        <v>82</v>
      </c>
      <c r="AB48" s="11" t="s">
        <v>142</v>
      </c>
      <c r="AC48" s="13" t="s">
        <v>74</v>
      </c>
      <c r="AD48" s="11" t="s">
        <v>75</v>
      </c>
      <c r="AE48" s="14" t="s">
        <v>76</v>
      </c>
      <c r="AF48" s="14" t="s">
        <v>77</v>
      </c>
      <c r="AG48" s="15" t="s">
        <v>78</v>
      </c>
      <c r="AH48" s="24" t="s">
        <v>82</v>
      </c>
      <c r="AI48" s="11" t="s">
        <v>142</v>
      </c>
      <c r="AJ48" s="13" t="s">
        <v>74</v>
      </c>
      <c r="AK48" s="11" t="s">
        <v>75</v>
      </c>
      <c r="AL48" s="13" t="s">
        <v>76</v>
      </c>
      <c r="AM48" s="14" t="s">
        <v>77</v>
      </c>
      <c r="AN48" s="15" t="s">
        <v>78</v>
      </c>
      <c r="AO48" s="12" t="s">
        <v>82</v>
      </c>
      <c r="AP48" s="16" t="s">
        <v>142</v>
      </c>
      <c r="AQ48" s="11" t="s">
        <v>74</v>
      </c>
      <c r="AR48" s="11" t="s">
        <v>75</v>
      </c>
      <c r="AS48" s="16" t="s">
        <v>76</v>
      </c>
      <c r="AT48" s="16" t="s">
        <v>77</v>
      </c>
      <c r="AU48" s="15" t="s">
        <v>78</v>
      </c>
      <c r="AV48" s="12" t="s">
        <v>87</v>
      </c>
      <c r="AW48" s="16" t="s">
        <v>88</v>
      </c>
      <c r="AX48" s="11" t="s">
        <v>89</v>
      </c>
      <c r="AY48" s="11" t="s">
        <v>86</v>
      </c>
      <c r="AZ48" s="16" t="s">
        <v>76</v>
      </c>
      <c r="BA48" s="16" t="s">
        <v>77</v>
      </c>
      <c r="BB48" s="15" t="s">
        <v>78</v>
      </c>
      <c r="BC48" s="6" t="s">
        <v>87</v>
      </c>
      <c r="BD48" s="7" t="s">
        <v>88</v>
      </c>
      <c r="BE48" s="7" t="s">
        <v>89</v>
      </c>
      <c r="BF48" s="7" t="s">
        <v>86</v>
      </c>
      <c r="BG48" s="7" t="s">
        <v>84</v>
      </c>
      <c r="BH48" s="7" t="s">
        <v>85</v>
      </c>
      <c r="BI48" s="10" t="s">
        <v>71</v>
      </c>
      <c r="BJ48" s="109" t="s">
        <v>87</v>
      </c>
      <c r="BK48" s="11" t="s">
        <v>88</v>
      </c>
      <c r="BL48" s="13" t="s">
        <v>89</v>
      </c>
      <c r="BM48" s="13" t="s">
        <v>86</v>
      </c>
      <c r="BN48" s="11" t="s">
        <v>84</v>
      </c>
      <c r="BO48" s="7" t="s">
        <v>85</v>
      </c>
      <c r="BP48" s="10" t="s">
        <v>71</v>
      </c>
      <c r="BQ48" s="109" t="s">
        <v>87</v>
      </c>
      <c r="BR48" s="11" t="s">
        <v>88</v>
      </c>
      <c r="BS48" s="15" t="s">
        <v>89</v>
      </c>
    </row>
    <row r="49" spans="1:71" ht="18" customHeight="1" x14ac:dyDescent="0.3">
      <c r="A49" s="147" t="s">
        <v>176</v>
      </c>
      <c r="B49" s="204" t="s">
        <v>90</v>
      </c>
      <c r="C49" s="33"/>
      <c r="D49" s="34"/>
      <c r="E49" s="34"/>
      <c r="F49" s="32"/>
      <c r="G49" s="87"/>
      <c r="H49" s="87"/>
      <c r="I49" s="87"/>
      <c r="J49" s="33"/>
      <c r="K49" s="110"/>
      <c r="L49" s="34"/>
      <c r="M49" s="40"/>
      <c r="N49" s="87"/>
      <c r="O49" s="87"/>
      <c r="P49" s="87"/>
      <c r="Q49" s="87"/>
      <c r="R49" s="33"/>
      <c r="S49" s="86"/>
      <c r="T49" s="43"/>
      <c r="U49" s="33"/>
      <c r="V49" s="87"/>
      <c r="W49" s="87"/>
      <c r="X49" s="32"/>
      <c r="Y49" s="33"/>
      <c r="Z49" s="86"/>
      <c r="AA49" s="40"/>
      <c r="AB49" s="32"/>
      <c r="AC49" s="33"/>
      <c r="AD49" s="87"/>
      <c r="AE49" s="32"/>
      <c r="AF49" s="33"/>
      <c r="AG49" s="86"/>
      <c r="AH49" s="43"/>
      <c r="AI49" s="87"/>
      <c r="AJ49" s="86"/>
      <c r="AK49" s="32"/>
      <c r="AL49" s="32"/>
      <c r="AM49" s="33"/>
      <c r="AN49" s="86"/>
      <c r="AO49" s="40"/>
      <c r="AP49" s="32"/>
      <c r="AQ49" s="87"/>
      <c r="AR49" s="87"/>
      <c r="AS49" s="32"/>
      <c r="AT49" s="33"/>
      <c r="AU49" s="86"/>
      <c r="AV49" s="40"/>
      <c r="AW49" s="32"/>
      <c r="AX49" s="87"/>
      <c r="AY49" s="87"/>
      <c r="AZ49" s="32"/>
      <c r="BA49" s="33"/>
      <c r="BB49" s="86"/>
      <c r="BC49" s="40"/>
      <c r="BD49" s="87"/>
      <c r="BE49" s="87"/>
      <c r="BF49" s="87"/>
      <c r="BG49" s="87"/>
      <c r="BH49" s="87"/>
      <c r="BI49" s="86"/>
      <c r="BJ49" s="43"/>
      <c r="BK49" s="87"/>
      <c r="BL49" s="33"/>
      <c r="BM49" s="33"/>
      <c r="BN49" s="87"/>
      <c r="BO49" s="87"/>
      <c r="BP49" s="86"/>
      <c r="BQ49" s="43"/>
      <c r="BR49" s="87"/>
      <c r="BS49" s="86"/>
    </row>
    <row r="50" spans="1:71" ht="18" customHeight="1" thickBot="1" x14ac:dyDescent="0.35">
      <c r="A50" s="148" t="s">
        <v>177</v>
      </c>
      <c r="B50" s="205" t="s">
        <v>91</v>
      </c>
      <c r="C50" s="90">
        <v>15036</v>
      </c>
      <c r="D50" s="91">
        <v>16047</v>
      </c>
      <c r="E50" s="91">
        <v>18176</v>
      </c>
      <c r="F50" s="89">
        <v>4286</v>
      </c>
      <c r="G50" s="92">
        <v>4628</v>
      </c>
      <c r="H50" s="92">
        <v>8914</v>
      </c>
      <c r="I50" s="92">
        <v>4865</v>
      </c>
      <c r="J50" s="90">
        <v>5412</v>
      </c>
      <c r="K50" s="95">
        <v>10278</v>
      </c>
      <c r="L50" s="91">
        <v>19192</v>
      </c>
      <c r="M50" s="93">
        <v>4572</v>
      </c>
      <c r="N50" s="92">
        <v>5402</v>
      </c>
      <c r="O50" s="92">
        <v>9974</v>
      </c>
      <c r="P50" s="92">
        <v>5503</v>
      </c>
      <c r="Q50" s="92">
        <v>6451</v>
      </c>
      <c r="R50" s="95">
        <v>11955</v>
      </c>
      <c r="S50" s="94">
        <v>21929</v>
      </c>
      <c r="T50" s="96">
        <v>6041</v>
      </c>
      <c r="U50" s="90">
        <v>5272</v>
      </c>
      <c r="V50" s="92">
        <v>11313</v>
      </c>
      <c r="W50" s="92">
        <v>5983</v>
      </c>
      <c r="X50" s="89">
        <v>6514</v>
      </c>
      <c r="Y50" s="95">
        <v>12497</v>
      </c>
      <c r="Z50" s="94">
        <v>23810</v>
      </c>
      <c r="AA50" s="93">
        <v>5217</v>
      </c>
      <c r="AB50" s="89">
        <v>5283</v>
      </c>
      <c r="AC50" s="90">
        <v>10500</v>
      </c>
      <c r="AD50" s="92">
        <v>5693</v>
      </c>
      <c r="AE50" s="89">
        <v>6440.9539999999997</v>
      </c>
      <c r="AF50" s="95">
        <v>12134.102999999999</v>
      </c>
      <c r="AG50" s="94">
        <v>22634.102999999999</v>
      </c>
      <c r="AH50" s="96">
        <v>5571</v>
      </c>
      <c r="AI50" s="92">
        <v>5264.8559999999998</v>
      </c>
      <c r="AJ50" s="94">
        <v>10835.856</v>
      </c>
      <c r="AK50" s="89">
        <v>5698</v>
      </c>
      <c r="AL50" s="89">
        <v>6606</v>
      </c>
      <c r="AM50" s="95">
        <v>12304.144</v>
      </c>
      <c r="AN50" s="94">
        <v>23140</v>
      </c>
      <c r="AO50" s="93">
        <v>6484</v>
      </c>
      <c r="AP50" s="89">
        <v>6741</v>
      </c>
      <c r="AQ50" s="92">
        <v>13225.65</v>
      </c>
      <c r="AR50" s="92">
        <v>6400</v>
      </c>
      <c r="AS50" s="89">
        <v>6998</v>
      </c>
      <c r="AT50" s="95">
        <v>13397.35</v>
      </c>
      <c r="AU50" s="94">
        <v>26623</v>
      </c>
      <c r="AV50" s="93">
        <v>6128</v>
      </c>
      <c r="AW50" s="89">
        <v>6849</v>
      </c>
      <c r="AX50" s="92">
        <v>12977</v>
      </c>
      <c r="AY50" s="92">
        <v>6555</v>
      </c>
      <c r="AZ50" s="89">
        <v>7285</v>
      </c>
      <c r="BA50" s="95">
        <v>13841</v>
      </c>
      <c r="BB50" s="94">
        <v>26818</v>
      </c>
      <c r="BC50" s="93">
        <v>6012</v>
      </c>
      <c r="BD50" s="92">
        <v>6674</v>
      </c>
      <c r="BE50" s="92">
        <v>12687</v>
      </c>
      <c r="BF50" s="92">
        <v>6395</v>
      </c>
      <c r="BG50" s="92">
        <v>8045</v>
      </c>
      <c r="BH50" s="92">
        <v>14439</v>
      </c>
      <c r="BI50" s="94">
        <v>27126</v>
      </c>
      <c r="BJ50" s="96">
        <v>7131</v>
      </c>
      <c r="BK50" s="92">
        <v>8079</v>
      </c>
      <c r="BL50" s="90">
        <v>15210</v>
      </c>
      <c r="BM50" s="90">
        <v>7740</v>
      </c>
      <c r="BN50" s="92">
        <v>8523</v>
      </c>
      <c r="BO50" s="92">
        <v>16263</v>
      </c>
      <c r="BP50" s="94">
        <v>31473</v>
      </c>
      <c r="BQ50" s="96">
        <v>6020</v>
      </c>
      <c r="BR50" s="92">
        <v>6522</v>
      </c>
      <c r="BS50" s="94">
        <v>12542</v>
      </c>
    </row>
    <row r="51" spans="1:71" ht="18" customHeight="1" x14ac:dyDescent="0.3">
      <c r="A51" s="147" t="s">
        <v>178</v>
      </c>
      <c r="B51" s="204" t="s">
        <v>90</v>
      </c>
      <c r="C51" s="33"/>
      <c r="D51" s="34"/>
      <c r="E51" s="34"/>
      <c r="F51" s="32"/>
      <c r="G51" s="87"/>
      <c r="H51" s="56"/>
      <c r="I51" s="87"/>
      <c r="J51" s="33"/>
      <c r="K51" s="59"/>
      <c r="L51" s="34"/>
      <c r="M51" s="40"/>
      <c r="N51" s="87"/>
      <c r="O51" s="56"/>
      <c r="P51" s="87"/>
      <c r="Q51" s="87"/>
      <c r="R51" s="59"/>
      <c r="S51" s="86"/>
      <c r="T51" s="43"/>
      <c r="U51" s="54"/>
      <c r="V51" s="87"/>
      <c r="W51" s="87"/>
      <c r="X51" s="32"/>
      <c r="Y51" s="59"/>
      <c r="Z51" s="86"/>
      <c r="AA51" s="40"/>
      <c r="AB51" s="32"/>
      <c r="AC51" s="33"/>
      <c r="AD51" s="87"/>
      <c r="AE51" s="32"/>
      <c r="AF51" s="59"/>
      <c r="AG51" s="86"/>
      <c r="AH51" s="43"/>
      <c r="AI51" s="87"/>
      <c r="AJ51" s="86"/>
      <c r="AK51" s="32"/>
      <c r="AL51" s="32"/>
      <c r="AM51" s="59"/>
      <c r="AN51" s="86"/>
      <c r="AO51" s="40"/>
      <c r="AP51" s="32"/>
      <c r="AQ51" s="87"/>
      <c r="AR51" s="87"/>
      <c r="AS51" s="32"/>
      <c r="AT51" s="59"/>
      <c r="AU51" s="86"/>
      <c r="AV51" s="40"/>
      <c r="AW51" s="32"/>
      <c r="AX51" s="87"/>
      <c r="AY51" s="87"/>
      <c r="AZ51" s="32"/>
      <c r="BA51" s="59"/>
      <c r="BB51" s="86"/>
      <c r="BC51" s="40"/>
      <c r="BD51" s="87"/>
      <c r="BE51" s="87"/>
      <c r="BF51" s="87"/>
      <c r="BG51" s="87"/>
      <c r="BH51" s="87"/>
      <c r="BI51" s="86"/>
      <c r="BJ51" s="43"/>
      <c r="BK51" s="87"/>
      <c r="BL51" s="33"/>
      <c r="BM51" s="33"/>
      <c r="BN51" s="87"/>
      <c r="BO51" s="87"/>
      <c r="BP51" s="86"/>
      <c r="BQ51" s="43"/>
      <c r="BR51" s="87"/>
      <c r="BS51" s="86"/>
    </row>
    <row r="52" spans="1:71" ht="18" customHeight="1" thickBot="1" x14ac:dyDescent="0.35">
      <c r="A52" s="148" t="s">
        <v>179</v>
      </c>
      <c r="B52" s="205" t="s">
        <v>91</v>
      </c>
      <c r="C52" s="90">
        <v>2690</v>
      </c>
      <c r="D52" s="91">
        <v>3490</v>
      </c>
      <c r="E52" s="91">
        <v>4230</v>
      </c>
      <c r="F52" s="89">
        <v>967</v>
      </c>
      <c r="G52" s="92">
        <v>941</v>
      </c>
      <c r="H52" s="92">
        <v>1908</v>
      </c>
      <c r="I52" s="92">
        <v>1149</v>
      </c>
      <c r="J52" s="90">
        <v>1469</v>
      </c>
      <c r="K52" s="95">
        <v>2619</v>
      </c>
      <c r="L52" s="91">
        <v>4527</v>
      </c>
      <c r="M52" s="93">
        <v>1388</v>
      </c>
      <c r="N52" s="92">
        <v>1459</v>
      </c>
      <c r="O52" s="56">
        <v>2847</v>
      </c>
      <c r="P52" s="92">
        <v>1604</v>
      </c>
      <c r="Q52" s="92">
        <v>1798</v>
      </c>
      <c r="R52" s="95">
        <v>3403</v>
      </c>
      <c r="S52" s="94">
        <v>6250</v>
      </c>
      <c r="T52" s="96">
        <v>1734</v>
      </c>
      <c r="U52" s="54">
        <v>1412</v>
      </c>
      <c r="V52" s="92">
        <v>3146</v>
      </c>
      <c r="W52" s="92">
        <v>981</v>
      </c>
      <c r="X52" s="89">
        <v>1111.3419999999996</v>
      </c>
      <c r="Y52" s="95">
        <v>2092.3419999999996</v>
      </c>
      <c r="Z52" s="94">
        <v>5238.3419999999996</v>
      </c>
      <c r="AA52" s="93">
        <v>1054</v>
      </c>
      <c r="AB52" s="89">
        <v>1015</v>
      </c>
      <c r="AC52" s="90">
        <v>2069</v>
      </c>
      <c r="AD52" s="92">
        <v>1345</v>
      </c>
      <c r="AE52" s="89">
        <v>1826.06</v>
      </c>
      <c r="AF52" s="95">
        <v>3172.5959999999995</v>
      </c>
      <c r="AG52" s="94">
        <v>5241.5959999999995</v>
      </c>
      <c r="AH52" s="96">
        <v>1311</v>
      </c>
      <c r="AI52" s="92">
        <v>1432.7429999999999</v>
      </c>
      <c r="AJ52" s="94">
        <v>2743.7429999999999</v>
      </c>
      <c r="AK52" s="89">
        <v>1157</v>
      </c>
      <c r="AL52" s="89">
        <v>1527</v>
      </c>
      <c r="AM52" s="95">
        <v>2684.2570000000001</v>
      </c>
      <c r="AN52" s="94">
        <v>5428</v>
      </c>
      <c r="AO52" s="93">
        <v>1617</v>
      </c>
      <c r="AP52" s="89">
        <v>2070</v>
      </c>
      <c r="AQ52" s="92">
        <v>3687.1080000000002</v>
      </c>
      <c r="AR52" s="92">
        <v>2206</v>
      </c>
      <c r="AS52" s="89">
        <v>1993</v>
      </c>
      <c r="AT52" s="95">
        <v>4199.8919999999998</v>
      </c>
      <c r="AU52" s="94">
        <v>7887</v>
      </c>
      <c r="AV52" s="93">
        <v>2113</v>
      </c>
      <c r="AW52" s="89">
        <v>2201</v>
      </c>
      <c r="AX52" s="92">
        <v>4314</v>
      </c>
      <c r="AY52" s="92">
        <v>2223</v>
      </c>
      <c r="AZ52" s="89">
        <v>1807</v>
      </c>
      <c r="BA52" s="95">
        <v>4030</v>
      </c>
      <c r="BB52" s="94">
        <v>8344</v>
      </c>
      <c r="BC52" s="93">
        <v>1605</v>
      </c>
      <c r="BD52" s="92">
        <v>2529</v>
      </c>
      <c r="BE52" s="92">
        <v>4134</v>
      </c>
      <c r="BF52" s="92">
        <v>2111</v>
      </c>
      <c r="BG52" s="92">
        <v>2469</v>
      </c>
      <c r="BH52" s="92">
        <v>4580</v>
      </c>
      <c r="BI52" s="94">
        <v>8714</v>
      </c>
      <c r="BJ52" s="96">
        <v>2019</v>
      </c>
      <c r="BK52" s="92">
        <v>2503</v>
      </c>
      <c r="BL52" s="90">
        <v>4522</v>
      </c>
      <c r="BM52" s="90">
        <v>1873</v>
      </c>
      <c r="BN52" s="92">
        <v>2476</v>
      </c>
      <c r="BO52" s="92">
        <v>4349</v>
      </c>
      <c r="BP52" s="94">
        <v>8871</v>
      </c>
      <c r="BQ52" s="96">
        <v>1871</v>
      </c>
      <c r="BR52" s="92">
        <v>2052</v>
      </c>
      <c r="BS52" s="94">
        <v>3923</v>
      </c>
    </row>
    <row r="53" spans="1:71" ht="18" customHeight="1" x14ac:dyDescent="0.3">
      <c r="A53" s="216" t="s">
        <v>180</v>
      </c>
      <c r="B53" s="217" t="s">
        <v>90</v>
      </c>
      <c r="C53" s="54"/>
      <c r="D53" s="55"/>
      <c r="E53" s="55"/>
      <c r="F53" s="53"/>
      <c r="G53" s="56"/>
      <c r="H53" s="87"/>
      <c r="I53" s="56"/>
      <c r="J53" s="54"/>
      <c r="K53" s="110"/>
      <c r="L53" s="55"/>
      <c r="M53" s="57"/>
      <c r="N53" s="56"/>
      <c r="O53" s="87"/>
      <c r="P53" s="56"/>
      <c r="Q53" s="56"/>
      <c r="R53" s="110"/>
      <c r="S53" s="58"/>
      <c r="T53" s="60"/>
      <c r="U53" s="33"/>
      <c r="V53" s="56"/>
      <c r="W53" s="56"/>
      <c r="X53" s="53"/>
      <c r="Y53" s="110"/>
      <c r="Z53" s="58"/>
      <c r="AA53" s="57"/>
      <c r="AB53" s="53"/>
      <c r="AC53" s="54"/>
      <c r="AD53" s="56"/>
      <c r="AE53" s="53"/>
      <c r="AF53" s="110"/>
      <c r="AG53" s="58"/>
      <c r="AH53" s="60"/>
      <c r="AI53" s="56"/>
      <c r="AJ53" s="58"/>
      <c r="AK53" s="53"/>
      <c r="AL53" s="53"/>
      <c r="AM53" s="110"/>
      <c r="AN53" s="58"/>
      <c r="AO53" s="57"/>
      <c r="AP53" s="53"/>
      <c r="AQ53" s="56"/>
      <c r="AR53" s="56"/>
      <c r="AS53" s="53"/>
      <c r="AT53" s="110"/>
      <c r="AU53" s="58"/>
      <c r="AV53" s="57"/>
      <c r="AW53" s="53"/>
      <c r="AX53" s="56"/>
      <c r="AY53" s="56"/>
      <c r="AZ53" s="53"/>
      <c r="BA53" s="110"/>
      <c r="BB53" s="58"/>
      <c r="BC53" s="57"/>
      <c r="BD53" s="222"/>
      <c r="BE53" s="222"/>
      <c r="BF53" s="222"/>
      <c r="BG53" s="222"/>
      <c r="BH53" s="222"/>
      <c r="BI53" s="220"/>
      <c r="BJ53" s="60"/>
      <c r="BK53" s="222"/>
      <c r="BL53" s="510"/>
      <c r="BM53" s="510"/>
      <c r="BN53" s="222"/>
      <c r="BO53" s="222"/>
      <c r="BP53" s="220"/>
      <c r="BQ53" s="60"/>
      <c r="BR53" s="222"/>
      <c r="BS53" s="220"/>
    </row>
    <row r="54" spans="1:71" ht="18" customHeight="1" thickBot="1" x14ac:dyDescent="0.35">
      <c r="A54" s="216" t="s">
        <v>181</v>
      </c>
      <c r="B54" s="217" t="s">
        <v>91</v>
      </c>
      <c r="C54" s="54">
        <v>2682</v>
      </c>
      <c r="D54" s="55">
        <v>3475</v>
      </c>
      <c r="E54" s="55">
        <v>4145</v>
      </c>
      <c r="F54" s="53">
        <v>953</v>
      </c>
      <c r="G54" s="56">
        <v>936</v>
      </c>
      <c r="H54" s="92">
        <v>1889</v>
      </c>
      <c r="I54" s="56">
        <v>1140</v>
      </c>
      <c r="J54" s="54">
        <v>1460</v>
      </c>
      <c r="K54" s="95">
        <v>2601</v>
      </c>
      <c r="L54" s="55">
        <v>4490</v>
      </c>
      <c r="M54" s="57">
        <v>1383</v>
      </c>
      <c r="N54" s="56">
        <v>1449</v>
      </c>
      <c r="O54" s="92">
        <v>2832</v>
      </c>
      <c r="P54" s="56">
        <v>1508</v>
      </c>
      <c r="Q54" s="56">
        <v>1779</v>
      </c>
      <c r="R54" s="95">
        <v>3288</v>
      </c>
      <c r="S54" s="58">
        <v>6120</v>
      </c>
      <c r="T54" s="60">
        <v>1729</v>
      </c>
      <c r="U54" s="90">
        <v>1405</v>
      </c>
      <c r="V54" s="56">
        <v>3134</v>
      </c>
      <c r="W54" s="56">
        <v>972</v>
      </c>
      <c r="X54" s="53">
        <v>1082.0029999999997</v>
      </c>
      <c r="Y54" s="95">
        <v>2054.0029999999997</v>
      </c>
      <c r="Z54" s="58">
        <v>5188.0029999999997</v>
      </c>
      <c r="AA54" s="57">
        <v>1033</v>
      </c>
      <c r="AB54" s="53">
        <v>1003</v>
      </c>
      <c r="AC54" s="54">
        <v>2036</v>
      </c>
      <c r="AD54" s="56">
        <v>1292</v>
      </c>
      <c r="AE54" s="53">
        <v>1739.0820000000001</v>
      </c>
      <c r="AF54" s="95">
        <v>3032.4570000000003</v>
      </c>
      <c r="AG54" s="58">
        <v>5068.4570000000003</v>
      </c>
      <c r="AH54" s="60">
        <v>1304</v>
      </c>
      <c r="AI54" s="56">
        <v>1411.9720000000002</v>
      </c>
      <c r="AJ54" s="58">
        <v>2715.9720000000002</v>
      </c>
      <c r="AK54" s="219">
        <v>1129</v>
      </c>
      <c r="AL54" s="219">
        <v>1466</v>
      </c>
      <c r="AM54" s="156">
        <v>2595.0279999999998</v>
      </c>
      <c r="AN54" s="220">
        <v>5311</v>
      </c>
      <c r="AO54" s="221">
        <v>1602</v>
      </c>
      <c r="AP54" s="219">
        <v>2064</v>
      </c>
      <c r="AQ54" s="222">
        <v>3666.248</v>
      </c>
      <c r="AR54" s="222">
        <v>2195</v>
      </c>
      <c r="AS54" s="53">
        <v>1975</v>
      </c>
      <c r="AT54" s="95">
        <v>4170.7520000000004</v>
      </c>
      <c r="AU54" s="58">
        <v>7837</v>
      </c>
      <c r="AV54" s="221">
        <v>2096</v>
      </c>
      <c r="AW54" s="219">
        <v>2186</v>
      </c>
      <c r="AX54" s="222">
        <v>4282</v>
      </c>
      <c r="AY54" s="222">
        <v>2212</v>
      </c>
      <c r="AZ54" s="53">
        <v>1774</v>
      </c>
      <c r="BA54" s="95">
        <v>3986</v>
      </c>
      <c r="BB54" s="58">
        <v>8268</v>
      </c>
      <c r="BC54" s="221">
        <v>1601</v>
      </c>
      <c r="BD54" s="222">
        <v>2457</v>
      </c>
      <c r="BE54" s="222">
        <v>4058</v>
      </c>
      <c r="BF54" s="222">
        <v>2085</v>
      </c>
      <c r="BG54" s="222">
        <v>2404</v>
      </c>
      <c r="BH54" s="222">
        <v>4490</v>
      </c>
      <c r="BI54" s="220">
        <v>8548</v>
      </c>
      <c r="BJ54" s="508">
        <v>2006</v>
      </c>
      <c r="BK54" s="222">
        <v>2476</v>
      </c>
      <c r="BL54" s="510">
        <v>4482</v>
      </c>
      <c r="BM54" s="510">
        <v>1847</v>
      </c>
      <c r="BN54" s="222">
        <v>2469</v>
      </c>
      <c r="BO54" s="222">
        <v>4315</v>
      </c>
      <c r="BP54" s="220">
        <v>8797</v>
      </c>
      <c r="BQ54" s="508">
        <v>1858</v>
      </c>
      <c r="BR54" s="222">
        <v>2031</v>
      </c>
      <c r="BS54" s="220">
        <v>3889</v>
      </c>
    </row>
    <row r="55" spans="1:71" ht="18" customHeight="1" x14ac:dyDescent="0.3">
      <c r="A55" s="147" t="s">
        <v>182</v>
      </c>
      <c r="B55" s="204" t="s">
        <v>90</v>
      </c>
      <c r="C55" s="33"/>
      <c r="D55" s="34"/>
      <c r="E55" s="34"/>
      <c r="F55" s="32"/>
      <c r="G55" s="87"/>
      <c r="H55" s="56"/>
      <c r="I55" s="87"/>
      <c r="J55" s="33"/>
      <c r="K55" s="59"/>
      <c r="L55" s="34"/>
      <c r="M55" s="40"/>
      <c r="N55" s="87"/>
      <c r="O55" s="56"/>
      <c r="P55" s="87"/>
      <c r="Q55" s="87"/>
      <c r="R55" s="59"/>
      <c r="S55" s="86"/>
      <c r="T55" s="43"/>
      <c r="U55" s="54"/>
      <c r="V55" s="87"/>
      <c r="W55" s="87"/>
      <c r="X55" s="32"/>
      <c r="Y55" s="59"/>
      <c r="Z55" s="86"/>
      <c r="AA55" s="40"/>
      <c r="AB55" s="32"/>
      <c r="AC55" s="33"/>
      <c r="AD55" s="87"/>
      <c r="AE55" s="32"/>
      <c r="AF55" s="59"/>
      <c r="AG55" s="86"/>
      <c r="AH55" s="43"/>
      <c r="AI55" s="87"/>
      <c r="AJ55" s="86"/>
      <c r="AK55" s="32"/>
      <c r="AL55" s="32"/>
      <c r="AM55" s="59"/>
      <c r="AN55" s="86"/>
      <c r="AO55" s="40"/>
      <c r="AP55" s="32"/>
      <c r="AQ55" s="87"/>
      <c r="AR55" s="87"/>
      <c r="AS55" s="32"/>
      <c r="AT55" s="59"/>
      <c r="AU55" s="86"/>
      <c r="AV55" s="40"/>
      <c r="AW55" s="32"/>
      <c r="AX55" s="87"/>
      <c r="AY55" s="87"/>
      <c r="AZ55" s="32"/>
      <c r="BA55" s="59"/>
      <c r="BB55" s="86"/>
      <c r="BC55" s="40"/>
      <c r="BD55" s="87"/>
      <c r="BE55" s="87"/>
      <c r="BF55" s="87"/>
      <c r="BG55" s="87"/>
      <c r="BH55" s="87"/>
      <c r="BI55" s="86"/>
      <c r="BJ55" s="43"/>
      <c r="BK55" s="87"/>
      <c r="BL55" s="33"/>
      <c r="BM55" s="33"/>
      <c r="BN55" s="87"/>
      <c r="BO55" s="87"/>
      <c r="BP55" s="86"/>
      <c r="BQ55" s="43"/>
      <c r="BR55" s="87"/>
      <c r="BS55" s="86"/>
    </row>
    <row r="56" spans="1:71" ht="18" customHeight="1" thickBot="1" x14ac:dyDescent="0.35">
      <c r="A56" s="148" t="s">
        <v>183</v>
      </c>
      <c r="B56" s="205" t="s">
        <v>91</v>
      </c>
      <c r="C56" s="90">
        <v>2087</v>
      </c>
      <c r="D56" s="91">
        <v>1046</v>
      </c>
      <c r="E56" s="91">
        <v>763</v>
      </c>
      <c r="F56" s="89">
        <v>338</v>
      </c>
      <c r="G56" s="92">
        <v>419</v>
      </c>
      <c r="H56" s="92">
        <v>757</v>
      </c>
      <c r="I56" s="92">
        <v>118</v>
      </c>
      <c r="J56" s="90">
        <v>386</v>
      </c>
      <c r="K56" s="95">
        <v>504</v>
      </c>
      <c r="L56" s="91">
        <v>1261</v>
      </c>
      <c r="M56" s="93">
        <v>339</v>
      </c>
      <c r="N56" s="92">
        <v>421</v>
      </c>
      <c r="O56" s="56">
        <v>760</v>
      </c>
      <c r="P56" s="92">
        <v>376</v>
      </c>
      <c r="Q56" s="92">
        <v>383</v>
      </c>
      <c r="R56" s="95">
        <v>759</v>
      </c>
      <c r="S56" s="94">
        <v>1519</v>
      </c>
      <c r="T56" s="96">
        <v>302</v>
      </c>
      <c r="U56" s="54">
        <v>401</v>
      </c>
      <c r="V56" s="92">
        <v>703</v>
      </c>
      <c r="W56" s="92">
        <v>450</v>
      </c>
      <c r="X56" s="89">
        <v>577.05099999999993</v>
      </c>
      <c r="Y56" s="95">
        <v>1027.0509999999999</v>
      </c>
      <c r="Z56" s="94">
        <v>1730.0509999999999</v>
      </c>
      <c r="AA56" s="93">
        <v>753</v>
      </c>
      <c r="AB56" s="89">
        <v>568</v>
      </c>
      <c r="AC56" s="90">
        <v>1321</v>
      </c>
      <c r="AD56" s="92">
        <v>538</v>
      </c>
      <c r="AE56" s="89">
        <v>910.61</v>
      </c>
      <c r="AF56" s="95">
        <v>1449.451</v>
      </c>
      <c r="AG56" s="94">
        <v>2770.451</v>
      </c>
      <c r="AH56" s="96">
        <v>515</v>
      </c>
      <c r="AI56" s="92">
        <v>539.74600000000009</v>
      </c>
      <c r="AJ56" s="94">
        <v>1054.7460000000001</v>
      </c>
      <c r="AK56" s="89">
        <v>553</v>
      </c>
      <c r="AL56" s="89">
        <v>572</v>
      </c>
      <c r="AM56" s="95">
        <v>1125.2539999999999</v>
      </c>
      <c r="AN56" s="94">
        <v>2180</v>
      </c>
      <c r="AO56" s="93">
        <v>715</v>
      </c>
      <c r="AP56" s="89">
        <v>749</v>
      </c>
      <c r="AQ56" s="92">
        <v>1464.2929999999999</v>
      </c>
      <c r="AR56" s="92">
        <v>694</v>
      </c>
      <c r="AS56" s="89">
        <v>916</v>
      </c>
      <c r="AT56" s="95">
        <v>1609.7070000000001</v>
      </c>
      <c r="AU56" s="94">
        <v>3074</v>
      </c>
      <c r="AV56" s="93">
        <v>934</v>
      </c>
      <c r="AW56" s="89">
        <v>1084</v>
      </c>
      <c r="AX56" s="92">
        <v>2018</v>
      </c>
      <c r="AY56" s="92">
        <v>1042</v>
      </c>
      <c r="AZ56" s="89">
        <v>1114</v>
      </c>
      <c r="BA56" s="95">
        <v>2155</v>
      </c>
      <c r="BB56" s="94">
        <v>4173</v>
      </c>
      <c r="BC56" s="93">
        <v>1202</v>
      </c>
      <c r="BD56" s="92">
        <v>1117</v>
      </c>
      <c r="BE56" s="92">
        <v>2319</v>
      </c>
      <c r="BF56" s="92">
        <v>873</v>
      </c>
      <c r="BG56" s="92">
        <v>1488</v>
      </c>
      <c r="BH56" s="92">
        <v>2360</v>
      </c>
      <c r="BI56" s="94">
        <v>4679</v>
      </c>
      <c r="BJ56" s="96">
        <v>1370</v>
      </c>
      <c r="BK56" s="92">
        <v>1078</v>
      </c>
      <c r="BL56" s="90">
        <v>2449</v>
      </c>
      <c r="BM56" s="90">
        <v>770</v>
      </c>
      <c r="BN56" s="92">
        <v>1007</v>
      </c>
      <c r="BO56" s="92">
        <v>1776</v>
      </c>
      <c r="BP56" s="94">
        <v>4225</v>
      </c>
      <c r="BQ56" s="96">
        <v>1034</v>
      </c>
      <c r="BR56" s="92">
        <v>1042</v>
      </c>
      <c r="BS56" s="94">
        <v>2076</v>
      </c>
    </row>
    <row r="57" spans="1:71" ht="18" customHeight="1" x14ac:dyDescent="0.3">
      <c r="A57" s="149" t="s">
        <v>184</v>
      </c>
      <c r="B57" s="206" t="s">
        <v>90</v>
      </c>
      <c r="C57" s="54"/>
      <c r="D57" s="55"/>
      <c r="E57" s="55"/>
      <c r="F57" s="53"/>
      <c r="G57" s="56"/>
      <c r="H57" s="87"/>
      <c r="I57" s="56"/>
      <c r="J57" s="54"/>
      <c r="K57" s="110"/>
      <c r="L57" s="55"/>
      <c r="M57" s="57"/>
      <c r="N57" s="56"/>
      <c r="O57" s="87"/>
      <c r="P57" s="56"/>
      <c r="Q57" s="56"/>
      <c r="R57" s="110"/>
      <c r="S57" s="58"/>
      <c r="T57" s="60"/>
      <c r="U57" s="33"/>
      <c r="V57" s="56"/>
      <c r="W57" s="56"/>
      <c r="X57" s="53"/>
      <c r="Y57" s="110"/>
      <c r="Z57" s="58"/>
      <c r="AA57" s="57"/>
      <c r="AB57" s="53"/>
      <c r="AC57" s="54"/>
      <c r="AD57" s="56"/>
      <c r="AE57" s="53"/>
      <c r="AF57" s="110"/>
      <c r="AG57" s="58"/>
      <c r="AH57" s="60"/>
      <c r="AI57" s="56"/>
      <c r="AJ57" s="58"/>
      <c r="AK57" s="53"/>
      <c r="AL57" s="53"/>
      <c r="AM57" s="110"/>
      <c r="AN57" s="58"/>
      <c r="AO57" s="57"/>
      <c r="AP57" s="53"/>
      <c r="AQ57" s="56"/>
      <c r="AR57" s="56"/>
      <c r="AS57" s="53"/>
      <c r="AT57" s="110"/>
      <c r="AU57" s="58"/>
      <c r="AV57" s="57"/>
      <c r="AW57" s="53"/>
      <c r="AX57" s="56"/>
      <c r="AY57" s="56"/>
      <c r="AZ57" s="53"/>
      <c r="BA57" s="110"/>
      <c r="BB57" s="58"/>
      <c r="BC57" s="57"/>
      <c r="BD57" s="56"/>
      <c r="BE57" s="56"/>
      <c r="BF57" s="56"/>
      <c r="BG57" s="56"/>
      <c r="BH57" s="56"/>
      <c r="BI57" s="58"/>
      <c r="BJ57" s="60"/>
      <c r="BK57" s="56"/>
      <c r="BL57" s="54"/>
      <c r="BM57" s="54"/>
      <c r="BN57" s="56"/>
      <c r="BO57" s="56"/>
      <c r="BP57" s="58"/>
      <c r="BQ57" s="60"/>
      <c r="BR57" s="56"/>
      <c r="BS57" s="58"/>
    </row>
    <row r="58" spans="1:71" ht="18" customHeight="1" thickBot="1" x14ac:dyDescent="0.35">
      <c r="A58" s="150" t="s">
        <v>185</v>
      </c>
      <c r="B58" s="206" t="s">
        <v>91</v>
      </c>
      <c r="C58" s="54">
        <v>7253</v>
      </c>
      <c r="D58" s="55">
        <v>6987</v>
      </c>
      <c r="E58" s="55">
        <v>6482</v>
      </c>
      <c r="F58" s="53">
        <v>864</v>
      </c>
      <c r="G58" s="56">
        <v>1385</v>
      </c>
      <c r="H58" s="92">
        <v>2249</v>
      </c>
      <c r="I58" s="56">
        <v>2261</v>
      </c>
      <c r="J58" s="54">
        <v>1483</v>
      </c>
      <c r="K58" s="95">
        <v>3744</v>
      </c>
      <c r="L58" s="55">
        <v>5993</v>
      </c>
      <c r="M58" s="57">
        <v>1870</v>
      </c>
      <c r="N58" s="56">
        <v>2723</v>
      </c>
      <c r="O58" s="92">
        <v>4593</v>
      </c>
      <c r="P58" s="56">
        <v>3512</v>
      </c>
      <c r="Q58" s="56">
        <v>2008</v>
      </c>
      <c r="R58" s="95">
        <v>5521</v>
      </c>
      <c r="S58" s="58">
        <v>10114</v>
      </c>
      <c r="T58" s="60">
        <v>2927</v>
      </c>
      <c r="U58" s="90">
        <v>3019</v>
      </c>
      <c r="V58" s="56">
        <v>5946</v>
      </c>
      <c r="W58" s="56">
        <v>2961</v>
      </c>
      <c r="X58" s="53">
        <v>1623</v>
      </c>
      <c r="Y58" s="95">
        <v>4584</v>
      </c>
      <c r="Z58" s="58">
        <v>10530</v>
      </c>
      <c r="AA58" s="57">
        <v>1677</v>
      </c>
      <c r="AB58" s="53">
        <v>1949</v>
      </c>
      <c r="AC58" s="54">
        <v>3626</v>
      </c>
      <c r="AD58" s="56">
        <v>2368</v>
      </c>
      <c r="AE58" s="53">
        <v>2349.942</v>
      </c>
      <c r="AF58" s="95">
        <v>4718.8510000000006</v>
      </c>
      <c r="AG58" s="58">
        <v>8344.8510000000006</v>
      </c>
      <c r="AH58" s="60">
        <v>1941</v>
      </c>
      <c r="AI58" s="56">
        <v>1959.4769999999999</v>
      </c>
      <c r="AJ58" s="58">
        <v>3900.4769999999999</v>
      </c>
      <c r="AK58" s="53">
        <v>3279</v>
      </c>
      <c r="AL58" s="53">
        <v>2879</v>
      </c>
      <c r="AM58" s="95">
        <v>6157.5230000000001</v>
      </c>
      <c r="AN58" s="58">
        <v>10058</v>
      </c>
      <c r="AO58" s="57">
        <v>2662</v>
      </c>
      <c r="AP58" s="53">
        <v>3138</v>
      </c>
      <c r="AQ58" s="56">
        <v>5799.799</v>
      </c>
      <c r="AR58" s="56">
        <v>3900</v>
      </c>
      <c r="AS58" s="53">
        <v>3836</v>
      </c>
      <c r="AT58" s="95">
        <v>7736.201</v>
      </c>
      <c r="AU58" s="58">
        <v>13536</v>
      </c>
      <c r="AV58" s="57">
        <v>4335</v>
      </c>
      <c r="AW58" s="53">
        <v>3965</v>
      </c>
      <c r="AX58" s="56">
        <v>8300</v>
      </c>
      <c r="AY58" s="56">
        <v>4370</v>
      </c>
      <c r="AZ58" s="53">
        <v>4992</v>
      </c>
      <c r="BA58" s="95">
        <v>9363</v>
      </c>
      <c r="BB58" s="58">
        <v>17663</v>
      </c>
      <c r="BC58" s="57">
        <v>4635</v>
      </c>
      <c r="BD58" s="56">
        <v>4561</v>
      </c>
      <c r="BE58" s="56">
        <v>9196</v>
      </c>
      <c r="BF58" s="56">
        <v>5647</v>
      </c>
      <c r="BG58" s="56">
        <v>4501</v>
      </c>
      <c r="BH58" s="56">
        <v>10148</v>
      </c>
      <c r="BI58" s="58">
        <v>19344</v>
      </c>
      <c r="BJ58" s="60">
        <v>5257</v>
      </c>
      <c r="BK58" s="56">
        <v>4406</v>
      </c>
      <c r="BL58" s="54">
        <v>9663</v>
      </c>
      <c r="BM58" s="54">
        <v>4808</v>
      </c>
      <c r="BN58" s="56">
        <v>5090</v>
      </c>
      <c r="BO58" s="56">
        <v>9898</v>
      </c>
      <c r="BP58" s="58">
        <v>19561</v>
      </c>
      <c r="BQ58" s="60">
        <v>5671</v>
      </c>
      <c r="BR58" s="56">
        <v>4485</v>
      </c>
      <c r="BS58" s="58">
        <v>10156</v>
      </c>
    </row>
    <row r="59" spans="1:71" ht="18" customHeight="1" x14ac:dyDescent="0.3">
      <c r="A59" s="147" t="s">
        <v>186</v>
      </c>
      <c r="B59" s="204" t="s">
        <v>90</v>
      </c>
      <c r="C59" s="33"/>
      <c r="D59" s="34"/>
      <c r="E59" s="34"/>
      <c r="F59" s="32"/>
      <c r="G59" s="87"/>
      <c r="H59" s="56"/>
      <c r="I59" s="87"/>
      <c r="J59" s="33"/>
      <c r="K59" s="59"/>
      <c r="L59" s="34"/>
      <c r="M59" s="40"/>
      <c r="N59" s="87"/>
      <c r="O59" s="56"/>
      <c r="P59" s="87"/>
      <c r="Q59" s="87"/>
      <c r="R59" s="59"/>
      <c r="S59" s="86"/>
      <c r="T59" s="43"/>
      <c r="U59" s="54"/>
      <c r="V59" s="87"/>
      <c r="W59" s="87"/>
      <c r="X59" s="32"/>
      <c r="Y59" s="59"/>
      <c r="Z59" s="86"/>
      <c r="AA59" s="40"/>
      <c r="AB59" s="32"/>
      <c r="AC59" s="33"/>
      <c r="AD59" s="87"/>
      <c r="AE59" s="32"/>
      <c r="AF59" s="59"/>
      <c r="AG59" s="86"/>
      <c r="AH59" s="43"/>
      <c r="AI59" s="87"/>
      <c r="AJ59" s="86"/>
      <c r="AK59" s="32"/>
      <c r="AL59" s="32"/>
      <c r="AM59" s="59"/>
      <c r="AN59" s="86"/>
      <c r="AO59" s="40"/>
      <c r="AP59" s="32"/>
      <c r="AQ59" s="87"/>
      <c r="AR59" s="87"/>
      <c r="AS59" s="32"/>
      <c r="AT59" s="59"/>
      <c r="AU59" s="86"/>
      <c r="AV59" s="40"/>
      <c r="AW59" s="32"/>
      <c r="AX59" s="87"/>
      <c r="AY59" s="87"/>
      <c r="AZ59" s="32"/>
      <c r="BA59" s="59"/>
      <c r="BB59" s="86"/>
      <c r="BC59" s="40"/>
      <c r="BD59" s="87"/>
      <c r="BE59" s="87"/>
      <c r="BF59" s="87"/>
      <c r="BG59" s="87"/>
      <c r="BH59" s="87"/>
      <c r="BI59" s="86"/>
      <c r="BJ59" s="43"/>
      <c r="BK59" s="87"/>
      <c r="BL59" s="33"/>
      <c r="BM59" s="33"/>
      <c r="BN59" s="87"/>
      <c r="BO59" s="87"/>
      <c r="BP59" s="86"/>
      <c r="BQ59" s="43"/>
      <c r="BR59" s="87"/>
      <c r="BS59" s="86"/>
    </row>
    <row r="60" spans="1:71" ht="18" customHeight="1" thickBot="1" x14ac:dyDescent="0.35">
      <c r="A60" s="148" t="s">
        <v>187</v>
      </c>
      <c r="B60" s="205" t="s">
        <v>91</v>
      </c>
      <c r="C60" s="90">
        <v>2326</v>
      </c>
      <c r="D60" s="91">
        <v>3270</v>
      </c>
      <c r="E60" s="91">
        <v>3590</v>
      </c>
      <c r="F60" s="89">
        <v>925</v>
      </c>
      <c r="G60" s="92">
        <v>1446</v>
      </c>
      <c r="H60" s="92">
        <v>2371</v>
      </c>
      <c r="I60" s="92">
        <v>1240</v>
      </c>
      <c r="J60" s="90">
        <v>1198</v>
      </c>
      <c r="K60" s="95">
        <v>2439</v>
      </c>
      <c r="L60" s="91">
        <v>4810</v>
      </c>
      <c r="M60" s="93">
        <v>1120</v>
      </c>
      <c r="N60" s="92">
        <v>1123</v>
      </c>
      <c r="O60" s="56">
        <v>2243</v>
      </c>
      <c r="P60" s="92">
        <v>975</v>
      </c>
      <c r="Q60" s="92">
        <v>1086</v>
      </c>
      <c r="R60" s="95">
        <v>2061</v>
      </c>
      <c r="S60" s="94">
        <v>4304</v>
      </c>
      <c r="T60" s="96">
        <v>868</v>
      </c>
      <c r="U60" s="54">
        <v>780</v>
      </c>
      <c r="V60" s="92">
        <v>1648</v>
      </c>
      <c r="W60" s="92">
        <v>927</v>
      </c>
      <c r="X60" s="89">
        <v>1490.3330000000001</v>
      </c>
      <c r="Y60" s="95">
        <v>2417.3330000000001</v>
      </c>
      <c r="Z60" s="94">
        <v>4065.3330000000001</v>
      </c>
      <c r="AA60" s="93">
        <v>613</v>
      </c>
      <c r="AB60" s="89">
        <v>1326</v>
      </c>
      <c r="AC60" s="90">
        <v>1939</v>
      </c>
      <c r="AD60" s="92">
        <v>775</v>
      </c>
      <c r="AE60" s="89">
        <v>1271.1479999999999</v>
      </c>
      <c r="AF60" s="95">
        <v>2047.6610000000001</v>
      </c>
      <c r="AG60" s="94">
        <v>3986.6610000000001</v>
      </c>
      <c r="AH60" s="96">
        <v>1019</v>
      </c>
      <c r="AI60" s="92">
        <v>932.0630000000001</v>
      </c>
      <c r="AJ60" s="94">
        <v>1951.0630000000001</v>
      </c>
      <c r="AK60" s="89">
        <v>1039</v>
      </c>
      <c r="AL60" s="89">
        <v>1216</v>
      </c>
      <c r="AM60" s="95">
        <v>2253.9369999999999</v>
      </c>
      <c r="AN60" s="94">
        <v>4205</v>
      </c>
      <c r="AO60" s="93">
        <v>1455</v>
      </c>
      <c r="AP60" s="89">
        <v>1088</v>
      </c>
      <c r="AQ60" s="92">
        <v>2543.9540000000002</v>
      </c>
      <c r="AR60" s="92">
        <v>1474</v>
      </c>
      <c r="AS60" s="89">
        <v>1513</v>
      </c>
      <c r="AT60" s="95">
        <v>2987.0459999999998</v>
      </c>
      <c r="AU60" s="94">
        <v>5531</v>
      </c>
      <c r="AV60" s="93">
        <v>1137</v>
      </c>
      <c r="AW60" s="89">
        <v>1588</v>
      </c>
      <c r="AX60" s="92">
        <v>2725</v>
      </c>
      <c r="AY60" s="92">
        <v>1652</v>
      </c>
      <c r="AZ60" s="89">
        <v>1456</v>
      </c>
      <c r="BA60" s="95">
        <v>3108</v>
      </c>
      <c r="BB60" s="94">
        <v>5833</v>
      </c>
      <c r="BC60" s="93">
        <v>1272</v>
      </c>
      <c r="BD60" s="92">
        <v>1292</v>
      </c>
      <c r="BE60" s="92">
        <v>2564</v>
      </c>
      <c r="BF60" s="92">
        <v>1323</v>
      </c>
      <c r="BG60" s="92">
        <v>2214</v>
      </c>
      <c r="BH60" s="92">
        <v>3537</v>
      </c>
      <c r="BI60" s="94">
        <v>6101</v>
      </c>
      <c r="BJ60" s="96">
        <v>1747</v>
      </c>
      <c r="BK60" s="92">
        <v>2405</v>
      </c>
      <c r="BL60" s="90">
        <v>4152</v>
      </c>
      <c r="BM60" s="90">
        <v>2190</v>
      </c>
      <c r="BN60" s="92">
        <v>1781</v>
      </c>
      <c r="BO60" s="92">
        <v>3971</v>
      </c>
      <c r="BP60" s="94">
        <v>8123</v>
      </c>
      <c r="BQ60" s="96">
        <v>2218</v>
      </c>
      <c r="BR60" s="92">
        <v>1952</v>
      </c>
      <c r="BS60" s="94">
        <v>4169</v>
      </c>
    </row>
    <row r="61" spans="1:71" s="372" customFormat="1" ht="18" customHeight="1" x14ac:dyDescent="0.3">
      <c r="A61" s="147" t="s">
        <v>188</v>
      </c>
      <c r="B61" s="204" t="s">
        <v>90</v>
      </c>
      <c r="C61" s="33"/>
      <c r="D61" s="34"/>
      <c r="E61" s="34"/>
      <c r="F61" s="32"/>
      <c r="G61" s="87"/>
      <c r="H61" s="87"/>
      <c r="I61" s="87"/>
      <c r="J61" s="33"/>
      <c r="K61" s="110"/>
      <c r="L61" s="34"/>
      <c r="M61" s="40"/>
      <c r="N61" s="87"/>
      <c r="O61" s="87"/>
      <c r="P61" s="87"/>
      <c r="Q61" s="87"/>
      <c r="R61" s="110"/>
      <c r="S61" s="86"/>
      <c r="T61" s="43"/>
      <c r="U61" s="33"/>
      <c r="V61" s="87"/>
      <c r="W61" s="87"/>
      <c r="X61" s="32"/>
      <c r="Y61" s="110"/>
      <c r="Z61" s="86"/>
      <c r="AA61" s="40"/>
      <c r="AB61" s="32"/>
      <c r="AC61" s="33"/>
      <c r="AD61" s="87"/>
      <c r="AE61" s="32"/>
      <c r="AF61" s="110"/>
      <c r="AG61" s="86"/>
      <c r="AH61" s="43"/>
      <c r="AI61" s="87"/>
      <c r="AJ61" s="86"/>
      <c r="AK61" s="32"/>
      <c r="AL61" s="32"/>
      <c r="AM61" s="110"/>
      <c r="AN61" s="86"/>
      <c r="AO61" s="40"/>
      <c r="AP61" s="32"/>
      <c r="AQ61" s="87"/>
      <c r="AR61" s="87"/>
      <c r="AS61" s="32"/>
      <c r="AT61" s="110"/>
      <c r="AU61" s="86"/>
      <c r="AV61" s="40"/>
      <c r="AW61" s="32"/>
      <c r="AX61" s="87"/>
      <c r="AY61" s="87"/>
      <c r="AZ61" s="32"/>
      <c r="BA61" s="110"/>
      <c r="BB61" s="86"/>
      <c r="BC61" s="40"/>
      <c r="BD61" s="87"/>
      <c r="BE61" s="87"/>
      <c r="BF61" s="87"/>
      <c r="BG61" s="87"/>
      <c r="BH61" s="87"/>
      <c r="BI61" s="86"/>
      <c r="BJ61" s="43"/>
      <c r="BK61" s="87"/>
      <c r="BL61" s="33"/>
      <c r="BM61" s="33"/>
      <c r="BN61" s="87"/>
      <c r="BO61" s="87"/>
      <c r="BP61" s="86"/>
      <c r="BQ61" s="43"/>
      <c r="BR61" s="87"/>
      <c r="BS61" s="86"/>
    </row>
    <row r="62" spans="1:71" s="372" customFormat="1" ht="18" customHeight="1" thickBot="1" x14ac:dyDescent="0.35">
      <c r="A62" s="148" t="s">
        <v>189</v>
      </c>
      <c r="B62" s="205" t="s">
        <v>91</v>
      </c>
      <c r="C62" s="90">
        <v>112</v>
      </c>
      <c r="D62" s="91">
        <v>126</v>
      </c>
      <c r="E62" s="91">
        <v>275</v>
      </c>
      <c r="F62" s="89">
        <v>87</v>
      </c>
      <c r="G62" s="92">
        <v>235</v>
      </c>
      <c r="H62" s="92">
        <v>322</v>
      </c>
      <c r="I62" s="92">
        <v>7</v>
      </c>
      <c r="J62" s="90">
        <v>46</v>
      </c>
      <c r="K62" s="95">
        <v>53</v>
      </c>
      <c r="L62" s="91">
        <v>375</v>
      </c>
      <c r="M62" s="93">
        <v>20</v>
      </c>
      <c r="N62" s="92">
        <v>17</v>
      </c>
      <c r="O62" s="92">
        <v>37</v>
      </c>
      <c r="P62" s="92">
        <v>26</v>
      </c>
      <c r="Q62" s="92">
        <v>12</v>
      </c>
      <c r="R62" s="95">
        <v>38</v>
      </c>
      <c r="S62" s="94">
        <v>75</v>
      </c>
      <c r="T62" s="96">
        <v>6</v>
      </c>
      <c r="U62" s="90">
        <v>21</v>
      </c>
      <c r="V62" s="92">
        <v>27</v>
      </c>
      <c r="W62" s="92">
        <v>10</v>
      </c>
      <c r="X62" s="89">
        <v>7.2550000000000026</v>
      </c>
      <c r="Y62" s="95">
        <v>17.255000000000003</v>
      </c>
      <c r="Z62" s="94">
        <v>44.255000000000003</v>
      </c>
      <c r="AA62" s="93">
        <v>6</v>
      </c>
      <c r="AB62" s="89">
        <v>8</v>
      </c>
      <c r="AC62" s="90">
        <v>14</v>
      </c>
      <c r="AD62" s="92">
        <v>27</v>
      </c>
      <c r="AE62" s="89">
        <v>11.946</v>
      </c>
      <c r="AF62" s="95">
        <v>39.966999999999999</v>
      </c>
      <c r="AG62" s="94">
        <v>53.966999999999999</v>
      </c>
      <c r="AH62" s="96">
        <v>8</v>
      </c>
      <c r="AI62" s="92">
        <v>15.375</v>
      </c>
      <c r="AJ62" s="94">
        <v>23.375</v>
      </c>
      <c r="AK62" s="89">
        <v>21</v>
      </c>
      <c r="AL62" s="89">
        <v>24</v>
      </c>
      <c r="AM62" s="95">
        <v>45.625</v>
      </c>
      <c r="AN62" s="94">
        <v>69</v>
      </c>
      <c r="AO62" s="93">
        <v>25</v>
      </c>
      <c r="AP62" s="89">
        <v>9</v>
      </c>
      <c r="AQ62" s="92">
        <v>34.097000000000001</v>
      </c>
      <c r="AR62" s="92">
        <v>32</v>
      </c>
      <c r="AS62" s="89">
        <v>17</v>
      </c>
      <c r="AT62" s="95">
        <v>47.902999999999999</v>
      </c>
      <c r="AU62" s="94">
        <v>82</v>
      </c>
      <c r="AV62" s="93">
        <v>6</v>
      </c>
      <c r="AW62" s="89">
        <v>19</v>
      </c>
      <c r="AX62" s="92">
        <v>25</v>
      </c>
      <c r="AY62" s="92">
        <v>71</v>
      </c>
      <c r="AZ62" s="89">
        <v>54</v>
      </c>
      <c r="BA62" s="95">
        <v>126</v>
      </c>
      <c r="BB62" s="94">
        <v>151</v>
      </c>
      <c r="BC62" s="93">
        <v>15</v>
      </c>
      <c r="BD62" s="92">
        <v>67</v>
      </c>
      <c r="BE62" s="92">
        <v>81</v>
      </c>
      <c r="BF62" s="92">
        <v>18</v>
      </c>
      <c r="BG62" s="92">
        <v>46</v>
      </c>
      <c r="BH62" s="92">
        <v>64</v>
      </c>
      <c r="BI62" s="94">
        <v>145</v>
      </c>
      <c r="BJ62" s="96">
        <v>26</v>
      </c>
      <c r="BK62" s="92">
        <v>17</v>
      </c>
      <c r="BL62" s="90">
        <v>43</v>
      </c>
      <c r="BM62" s="90">
        <v>19</v>
      </c>
      <c r="BN62" s="92">
        <v>22</v>
      </c>
      <c r="BO62" s="92">
        <v>40</v>
      </c>
      <c r="BP62" s="94">
        <v>83</v>
      </c>
      <c r="BQ62" s="96">
        <v>20</v>
      </c>
      <c r="BR62" s="92">
        <v>32</v>
      </c>
      <c r="BS62" s="94">
        <v>52</v>
      </c>
    </row>
    <row r="63" spans="1:71" ht="18" customHeight="1" x14ac:dyDescent="0.3">
      <c r="A63" s="149" t="s">
        <v>190</v>
      </c>
      <c r="B63" s="206" t="s">
        <v>90</v>
      </c>
      <c r="C63" s="54"/>
      <c r="D63" s="55"/>
      <c r="E63" s="55"/>
      <c r="F63" s="53"/>
      <c r="G63" s="56"/>
      <c r="H63" s="56"/>
      <c r="I63" s="56"/>
      <c r="J63" s="54"/>
      <c r="K63" s="59"/>
      <c r="L63" s="55"/>
      <c r="M63" s="57"/>
      <c r="N63" s="56"/>
      <c r="O63" s="56"/>
      <c r="P63" s="56"/>
      <c r="Q63" s="56"/>
      <c r="R63" s="59"/>
      <c r="S63" s="58"/>
      <c r="T63" s="60"/>
      <c r="U63" s="54"/>
      <c r="V63" s="56"/>
      <c r="W63" s="56"/>
      <c r="X63" s="53"/>
      <c r="Y63" s="59"/>
      <c r="Z63" s="58"/>
      <c r="AA63" s="57"/>
      <c r="AB63" s="53"/>
      <c r="AC63" s="54"/>
      <c r="AD63" s="56"/>
      <c r="AE63" s="53"/>
      <c r="AF63" s="59"/>
      <c r="AG63" s="58"/>
      <c r="AH63" s="60"/>
      <c r="AI63" s="56"/>
      <c r="AJ63" s="58"/>
      <c r="AK63" s="53"/>
      <c r="AL63" s="53"/>
      <c r="AM63" s="59"/>
      <c r="AN63" s="58"/>
      <c r="AO63" s="57"/>
      <c r="AP63" s="53"/>
      <c r="AQ63" s="56"/>
      <c r="AR63" s="56"/>
      <c r="AS63" s="53"/>
      <c r="AT63" s="59"/>
      <c r="AU63" s="58"/>
      <c r="AV63" s="57"/>
      <c r="AW63" s="53"/>
      <c r="AX63" s="56"/>
      <c r="AY63" s="56"/>
      <c r="AZ63" s="53"/>
      <c r="BA63" s="59"/>
      <c r="BB63" s="58"/>
      <c r="BC63" s="57"/>
      <c r="BD63" s="56"/>
      <c r="BE63" s="56"/>
      <c r="BF63" s="56"/>
      <c r="BG63" s="56"/>
      <c r="BH63" s="56"/>
      <c r="BI63" s="58"/>
      <c r="BJ63" s="60"/>
      <c r="BK63" s="56"/>
      <c r="BL63" s="54"/>
      <c r="BM63" s="54"/>
      <c r="BN63" s="56"/>
      <c r="BO63" s="56"/>
      <c r="BP63" s="58"/>
      <c r="BQ63" s="60"/>
      <c r="BR63" s="56"/>
      <c r="BS63" s="58"/>
    </row>
    <row r="64" spans="1:71" ht="18" customHeight="1" thickBot="1" x14ac:dyDescent="0.35">
      <c r="A64" s="148" t="s">
        <v>191</v>
      </c>
      <c r="B64" s="205" t="s">
        <v>91</v>
      </c>
      <c r="C64" s="90">
        <v>29577</v>
      </c>
      <c r="D64" s="91">
        <v>30966</v>
      </c>
      <c r="E64" s="91">
        <v>33517</v>
      </c>
      <c r="F64" s="89">
        <v>7471</v>
      </c>
      <c r="G64" s="92">
        <v>9053</v>
      </c>
      <c r="H64" s="92">
        <v>16524</v>
      </c>
      <c r="I64" s="92">
        <v>9640</v>
      </c>
      <c r="J64" s="90">
        <v>9994</v>
      </c>
      <c r="K64" s="95">
        <v>19634</v>
      </c>
      <c r="L64" s="91">
        <v>36158</v>
      </c>
      <c r="M64" s="93">
        <v>9312</v>
      </c>
      <c r="N64" s="92">
        <v>11144</v>
      </c>
      <c r="O64" s="92">
        <v>20456</v>
      </c>
      <c r="P64" s="92">
        <v>11996</v>
      </c>
      <c r="Q64" s="92">
        <v>11738</v>
      </c>
      <c r="R64" s="92">
        <v>23734</v>
      </c>
      <c r="S64" s="94">
        <v>44190</v>
      </c>
      <c r="T64" s="96">
        <v>11880</v>
      </c>
      <c r="U64" s="90">
        <v>10905</v>
      </c>
      <c r="V64" s="92">
        <v>22785</v>
      </c>
      <c r="W64" s="92">
        <v>11314</v>
      </c>
      <c r="X64" s="89">
        <v>11320.368999999999</v>
      </c>
      <c r="Y64" s="92">
        <v>22634.368999999999</v>
      </c>
      <c r="Z64" s="94">
        <v>45419.368999999999</v>
      </c>
      <c r="AA64" s="93">
        <v>9320</v>
      </c>
      <c r="AB64" s="89">
        <v>10152</v>
      </c>
      <c r="AC64" s="90">
        <v>19472</v>
      </c>
      <c r="AD64" s="92">
        <v>10748</v>
      </c>
      <c r="AE64" s="89">
        <v>12810.66</v>
      </c>
      <c r="AF64" s="92">
        <v>23559.629000000001</v>
      </c>
      <c r="AG64" s="94">
        <v>43031.629000000001</v>
      </c>
      <c r="AH64" s="96">
        <v>10368</v>
      </c>
      <c r="AI64" s="92">
        <v>10141.259999999998</v>
      </c>
      <c r="AJ64" s="94">
        <v>20509.259999999998</v>
      </c>
      <c r="AK64" s="89">
        <v>11749</v>
      </c>
      <c r="AL64" s="89">
        <v>12824</v>
      </c>
      <c r="AM64" s="92">
        <v>24572.74</v>
      </c>
      <c r="AN64" s="94">
        <v>45082</v>
      </c>
      <c r="AO64" s="93">
        <v>12960</v>
      </c>
      <c r="AP64" s="89">
        <v>13795</v>
      </c>
      <c r="AQ64" s="92">
        <v>26754.901000000002</v>
      </c>
      <c r="AR64" s="92">
        <v>14706</v>
      </c>
      <c r="AS64" s="89">
        <v>15275</v>
      </c>
      <c r="AT64" s="92">
        <v>29981.098999999998</v>
      </c>
      <c r="AU64" s="94">
        <v>56736</v>
      </c>
      <c r="AV64" s="93">
        <v>14653</v>
      </c>
      <c r="AW64" s="89">
        <v>15706</v>
      </c>
      <c r="AX64" s="92">
        <v>30359</v>
      </c>
      <c r="AY64" s="92">
        <v>15914</v>
      </c>
      <c r="AZ64" s="89">
        <v>16709</v>
      </c>
      <c r="BA64" s="92">
        <v>32623</v>
      </c>
      <c r="BB64" s="94">
        <v>62982</v>
      </c>
      <c r="BC64" s="93">
        <v>14742</v>
      </c>
      <c r="BD64" s="92">
        <v>16239</v>
      </c>
      <c r="BE64" s="92">
        <v>30981</v>
      </c>
      <c r="BF64" s="92">
        <v>16367</v>
      </c>
      <c r="BG64" s="92">
        <v>18762</v>
      </c>
      <c r="BH64" s="92">
        <v>35129</v>
      </c>
      <c r="BI64" s="94">
        <v>66110</v>
      </c>
      <c r="BJ64" s="96">
        <v>17550</v>
      </c>
      <c r="BK64" s="92">
        <v>18488</v>
      </c>
      <c r="BL64" s="90">
        <v>36038</v>
      </c>
      <c r="BM64" s="90">
        <v>17400</v>
      </c>
      <c r="BN64" s="92">
        <v>18898</v>
      </c>
      <c r="BO64" s="92">
        <v>36298</v>
      </c>
      <c r="BP64" s="94">
        <v>72336</v>
      </c>
      <c r="BQ64" s="96">
        <v>16834</v>
      </c>
      <c r="BR64" s="92">
        <v>16085</v>
      </c>
      <c r="BS64" s="94">
        <v>32919</v>
      </c>
    </row>
    <row r="65" spans="1:71" hidden="1" x14ac:dyDescent="0.3">
      <c r="D65" s="1">
        <v>30966</v>
      </c>
      <c r="E65" s="1">
        <v>33516</v>
      </c>
      <c r="F65" s="1">
        <v>7467</v>
      </c>
      <c r="G65" s="1">
        <v>9054</v>
      </c>
      <c r="H65" s="1">
        <v>16521</v>
      </c>
      <c r="I65" s="1">
        <v>9640</v>
      </c>
      <c r="J65" s="1">
        <v>9994</v>
      </c>
      <c r="K65" s="1">
        <v>19637</v>
      </c>
      <c r="L65" s="1">
        <v>36158</v>
      </c>
      <c r="M65" s="1">
        <v>9309</v>
      </c>
      <c r="N65" s="1">
        <v>11145</v>
      </c>
      <c r="O65" s="1">
        <v>20454</v>
      </c>
      <c r="P65" s="1">
        <v>11996</v>
      </c>
      <c r="Q65" s="1">
        <v>11738</v>
      </c>
      <c r="R65" s="1">
        <v>23737</v>
      </c>
      <c r="S65" s="1">
        <v>44191</v>
      </c>
      <c r="T65" s="1">
        <v>11878</v>
      </c>
      <c r="U65" s="1">
        <v>10905</v>
      </c>
      <c r="W65" s="1">
        <v>11312</v>
      </c>
      <c r="X65" s="1">
        <v>11322.981</v>
      </c>
      <c r="Y65" s="1">
        <v>22634.981</v>
      </c>
      <c r="Z65" s="1">
        <v>45417.980999999992</v>
      </c>
      <c r="AB65" s="1">
        <v>10149</v>
      </c>
      <c r="AE65" s="1">
        <v>11322.981</v>
      </c>
      <c r="AF65" s="1">
        <v>22634.981</v>
      </c>
      <c r="AG65" s="1">
        <v>45417.980999999992</v>
      </c>
      <c r="AI65" s="1">
        <v>10149</v>
      </c>
      <c r="AK65" s="223"/>
      <c r="AL65" s="1">
        <v>11322.981</v>
      </c>
      <c r="AM65" s="1">
        <v>22634.981</v>
      </c>
      <c r="AN65" s="1">
        <v>45417.980999999992</v>
      </c>
      <c r="AP65" s="1">
        <v>10149</v>
      </c>
      <c r="AR65" s="223"/>
      <c r="AS65" s="1">
        <v>11322.981</v>
      </c>
      <c r="AT65" s="1">
        <v>22634.981</v>
      </c>
      <c r="AU65" s="1">
        <v>45417.980999999992</v>
      </c>
      <c r="AV65" s="1">
        <v>45417.980999999992</v>
      </c>
      <c r="AW65" s="1">
        <v>10149</v>
      </c>
      <c r="AY65" s="223"/>
      <c r="AZ65" s="1">
        <v>11322.981</v>
      </c>
      <c r="BA65" s="1">
        <v>22634.981</v>
      </c>
      <c r="BB65" s="1">
        <v>45417.980999999992</v>
      </c>
      <c r="BC65" s="1">
        <v>45417.980999999992</v>
      </c>
      <c r="BD65" s="1">
        <v>10149</v>
      </c>
      <c r="BG65" s="1">
        <v>11322.981</v>
      </c>
      <c r="BH65" s="1">
        <v>22634.981</v>
      </c>
      <c r="BI65" s="1">
        <v>45417.980999999992</v>
      </c>
      <c r="BN65" s="1">
        <v>11322.981</v>
      </c>
      <c r="BO65" s="1">
        <v>22634.981</v>
      </c>
      <c r="BP65" s="1">
        <v>45417.980999999992</v>
      </c>
    </row>
    <row r="66" spans="1:71" ht="20.25" thickBot="1" x14ac:dyDescent="0.35">
      <c r="A66" s="1" t="s">
        <v>122</v>
      </c>
      <c r="AK66" s="101"/>
      <c r="AR66" s="101"/>
      <c r="AY66" s="101"/>
    </row>
    <row r="67" spans="1:71" x14ac:dyDescent="0.3">
      <c r="A67" s="18"/>
      <c r="B67" s="224"/>
      <c r="C67" s="5" t="s">
        <v>141</v>
      </c>
      <c r="D67" s="2" t="s">
        <v>123</v>
      </c>
      <c r="E67" s="2" t="s">
        <v>124</v>
      </c>
      <c r="F67" s="3"/>
      <c r="G67" s="4"/>
      <c r="H67" s="4"/>
      <c r="I67" s="4"/>
      <c r="J67" s="5"/>
      <c r="K67" s="102"/>
      <c r="L67" s="28" t="s">
        <v>125</v>
      </c>
      <c r="M67" s="562" t="s">
        <v>126</v>
      </c>
      <c r="N67" s="563"/>
      <c r="O67" s="563"/>
      <c r="P67" s="563"/>
      <c r="Q67" s="563"/>
      <c r="R67" s="563"/>
      <c r="S67" s="564"/>
      <c r="T67" s="562" t="s">
        <v>127</v>
      </c>
      <c r="U67" s="563"/>
      <c r="V67" s="563"/>
      <c r="W67" s="563"/>
      <c r="X67" s="563"/>
      <c r="Y67" s="563"/>
      <c r="Z67" s="564"/>
      <c r="AA67" s="600" t="s">
        <v>154</v>
      </c>
      <c r="AB67" s="601"/>
      <c r="AC67" s="601"/>
      <c r="AD67" s="601"/>
      <c r="AE67" s="601"/>
      <c r="AF67" s="601"/>
      <c r="AG67" s="602"/>
      <c r="AH67" s="600" t="s">
        <v>155</v>
      </c>
      <c r="AI67" s="601"/>
      <c r="AJ67" s="601"/>
      <c r="AK67" s="601"/>
      <c r="AL67" s="601"/>
      <c r="AM67" s="601"/>
      <c r="AN67" s="602"/>
      <c r="AO67" s="586" t="s">
        <v>156</v>
      </c>
      <c r="AP67" s="587"/>
      <c r="AQ67" s="587"/>
      <c r="AR67" s="587"/>
      <c r="AS67" s="587"/>
      <c r="AT67" s="587"/>
      <c r="AU67" s="588"/>
      <c r="AV67" s="301" t="s">
        <v>131</v>
      </c>
      <c r="AW67" s="302"/>
      <c r="AX67" s="302"/>
      <c r="AY67" s="302"/>
      <c r="AZ67" s="302"/>
      <c r="BA67" s="302"/>
      <c r="BB67" s="303"/>
      <c r="BC67" s="298" t="s">
        <v>132</v>
      </c>
      <c r="BD67" s="305"/>
      <c r="BE67" s="305"/>
      <c r="BF67" s="307"/>
      <c r="BG67" s="305"/>
      <c r="BH67" s="305"/>
      <c r="BI67" s="487"/>
      <c r="BJ67" s="586" t="s">
        <v>133</v>
      </c>
      <c r="BK67" s="587"/>
      <c r="BL67" s="587"/>
      <c r="BM67" s="587"/>
      <c r="BN67" s="587"/>
      <c r="BO67" s="587"/>
      <c r="BP67" s="588"/>
      <c r="BQ67" s="574" t="s">
        <v>810</v>
      </c>
      <c r="BR67" s="575"/>
      <c r="BS67" s="576"/>
    </row>
    <row r="68" spans="1:71" ht="20.25" thickBot="1" x14ac:dyDescent="0.35">
      <c r="A68" s="225"/>
      <c r="B68" s="226"/>
      <c r="C68" s="8" t="s">
        <v>78</v>
      </c>
      <c r="D68" s="30" t="s">
        <v>71</v>
      </c>
      <c r="E68" s="30" t="s">
        <v>71</v>
      </c>
      <c r="F68" s="6" t="s">
        <v>72</v>
      </c>
      <c r="G68" s="7" t="s">
        <v>73</v>
      </c>
      <c r="H68" s="7" t="s">
        <v>74</v>
      </c>
      <c r="I68" s="7" t="s">
        <v>75</v>
      </c>
      <c r="J68" s="8" t="s">
        <v>76</v>
      </c>
      <c r="K68" s="9" t="s">
        <v>77</v>
      </c>
      <c r="L68" s="30" t="s">
        <v>71</v>
      </c>
      <c r="M68" s="6" t="s">
        <v>72</v>
      </c>
      <c r="N68" s="7" t="s">
        <v>73</v>
      </c>
      <c r="O68" s="7" t="s">
        <v>74</v>
      </c>
      <c r="P68" s="7" t="s">
        <v>75</v>
      </c>
      <c r="Q68" s="8" t="s">
        <v>76</v>
      </c>
      <c r="R68" s="9" t="s">
        <v>77</v>
      </c>
      <c r="S68" s="10" t="s">
        <v>78</v>
      </c>
      <c r="T68" s="109" t="s">
        <v>82</v>
      </c>
      <c r="U68" s="8" t="s">
        <v>73</v>
      </c>
      <c r="V68" s="7" t="s">
        <v>74</v>
      </c>
      <c r="W68" s="11" t="s">
        <v>75</v>
      </c>
      <c r="X68" s="9" t="s">
        <v>76</v>
      </c>
      <c r="Y68" s="9" t="s">
        <v>77</v>
      </c>
      <c r="Z68" s="10" t="s">
        <v>78</v>
      </c>
      <c r="AA68" s="12" t="s">
        <v>82</v>
      </c>
      <c r="AB68" s="11" t="s">
        <v>142</v>
      </c>
      <c r="AC68" s="13" t="s">
        <v>74</v>
      </c>
      <c r="AD68" s="11" t="s">
        <v>75</v>
      </c>
      <c r="AE68" s="14" t="s">
        <v>76</v>
      </c>
      <c r="AF68" s="14" t="s">
        <v>77</v>
      </c>
      <c r="AG68" s="15" t="s">
        <v>78</v>
      </c>
      <c r="AH68" s="24" t="s">
        <v>82</v>
      </c>
      <c r="AI68" s="11" t="s">
        <v>142</v>
      </c>
      <c r="AJ68" s="13" t="s">
        <v>74</v>
      </c>
      <c r="AK68" s="11" t="s">
        <v>75</v>
      </c>
      <c r="AL68" s="13" t="s">
        <v>76</v>
      </c>
      <c r="AM68" s="14" t="s">
        <v>77</v>
      </c>
      <c r="AN68" s="15" t="s">
        <v>78</v>
      </c>
      <c r="AO68" s="12" t="s">
        <v>82</v>
      </c>
      <c r="AP68" s="16" t="s">
        <v>142</v>
      </c>
      <c r="AQ68" s="11" t="s">
        <v>74</v>
      </c>
      <c r="AR68" s="11" t="s">
        <v>75</v>
      </c>
      <c r="AS68" s="16" t="s">
        <v>76</v>
      </c>
      <c r="AT68" s="14" t="s">
        <v>77</v>
      </c>
      <c r="AU68" s="15" t="s">
        <v>78</v>
      </c>
      <c r="AV68" s="12" t="s">
        <v>87</v>
      </c>
      <c r="AW68" s="16" t="s">
        <v>88</v>
      </c>
      <c r="AX68" s="11" t="s">
        <v>89</v>
      </c>
      <c r="AY68" s="11" t="s">
        <v>86</v>
      </c>
      <c r="AZ68" s="16" t="s">
        <v>76</v>
      </c>
      <c r="BA68" s="14" t="s">
        <v>77</v>
      </c>
      <c r="BB68" s="15" t="s">
        <v>78</v>
      </c>
      <c r="BC68" s="6" t="s">
        <v>87</v>
      </c>
      <c r="BD68" s="7" t="s">
        <v>88</v>
      </c>
      <c r="BE68" s="7" t="s">
        <v>89</v>
      </c>
      <c r="BF68" s="7" t="s">
        <v>86</v>
      </c>
      <c r="BG68" s="7" t="s">
        <v>84</v>
      </c>
      <c r="BH68" s="7" t="s">
        <v>85</v>
      </c>
      <c r="BI68" s="10" t="s">
        <v>71</v>
      </c>
      <c r="BJ68" s="109" t="s">
        <v>87</v>
      </c>
      <c r="BK68" s="11" t="s">
        <v>88</v>
      </c>
      <c r="BL68" s="13" t="s">
        <v>89</v>
      </c>
      <c r="BM68" s="13" t="s">
        <v>86</v>
      </c>
      <c r="BN68" s="7" t="s">
        <v>84</v>
      </c>
      <c r="BO68" s="7" t="s">
        <v>85</v>
      </c>
      <c r="BP68" s="10" t="s">
        <v>71</v>
      </c>
      <c r="BQ68" s="109" t="s">
        <v>87</v>
      </c>
      <c r="BR68" s="11" t="s">
        <v>88</v>
      </c>
      <c r="BS68" s="15" t="s">
        <v>89</v>
      </c>
    </row>
    <row r="69" spans="1:71" x14ac:dyDescent="0.3">
      <c r="A69" s="227" t="s">
        <v>176</v>
      </c>
      <c r="B69" s="228" t="s">
        <v>90</v>
      </c>
      <c r="C69" s="33"/>
      <c r="D69" s="166"/>
      <c r="E69" s="166"/>
      <c r="F69" s="168"/>
      <c r="G69" s="169"/>
      <c r="H69" s="169"/>
      <c r="I69" s="169"/>
      <c r="J69" s="170"/>
      <c r="K69" s="167"/>
      <c r="L69" s="166"/>
      <c r="M69" s="171"/>
      <c r="N69" s="169"/>
      <c r="O69" s="169"/>
      <c r="P69" s="169"/>
      <c r="Q69" s="169"/>
      <c r="R69" s="170"/>
      <c r="S69" s="172"/>
      <c r="T69" s="173"/>
      <c r="U69" s="170"/>
      <c r="V69" s="169"/>
      <c r="W69" s="169"/>
      <c r="X69" s="168"/>
      <c r="Y69" s="170"/>
      <c r="Z69" s="172"/>
      <c r="AA69" s="171"/>
      <c r="AB69" s="168"/>
      <c r="AC69" s="167"/>
      <c r="AD69" s="169"/>
      <c r="AE69" s="168"/>
      <c r="AF69" s="170"/>
      <c r="AG69" s="172"/>
      <c r="AH69" s="173"/>
      <c r="AI69" s="187"/>
      <c r="AJ69" s="192"/>
      <c r="AK69" s="187"/>
      <c r="AL69" s="168"/>
      <c r="AM69" s="170"/>
      <c r="AN69" s="172"/>
      <c r="AO69" s="171"/>
      <c r="AP69" s="186"/>
      <c r="AQ69" s="187"/>
      <c r="AR69" s="187"/>
      <c r="AS69" s="168"/>
      <c r="AT69" s="170"/>
      <c r="AU69" s="172"/>
      <c r="AV69" s="171"/>
      <c r="AW69" s="186"/>
      <c r="AX69" s="187"/>
      <c r="AY69" s="187"/>
      <c r="AZ69" s="168"/>
      <c r="BA69" s="170"/>
      <c r="BB69" s="172"/>
      <c r="BC69" s="171"/>
      <c r="BD69" s="187"/>
      <c r="BE69" s="187"/>
      <c r="BF69" s="187"/>
      <c r="BG69" s="187"/>
      <c r="BH69" s="187"/>
      <c r="BI69" s="190"/>
      <c r="BJ69" s="173"/>
      <c r="BK69" s="187"/>
      <c r="BL69" s="188"/>
      <c r="BM69" s="188"/>
      <c r="BN69" s="187"/>
      <c r="BO69" s="187"/>
      <c r="BP69" s="190"/>
      <c r="BQ69" s="173"/>
      <c r="BR69" s="187"/>
      <c r="BS69" s="190"/>
    </row>
    <row r="70" spans="1:71" ht="20.25" thickBot="1" x14ac:dyDescent="0.35">
      <c r="A70" s="229" t="s">
        <v>177</v>
      </c>
      <c r="B70" s="230" t="s">
        <v>91</v>
      </c>
      <c r="C70" s="90"/>
      <c r="D70" s="176">
        <v>6.7238627294493147E-2</v>
      </c>
      <c r="E70" s="176">
        <v>0.13267277372717645</v>
      </c>
      <c r="F70" s="177"/>
      <c r="G70" s="178"/>
      <c r="H70" s="178"/>
      <c r="I70" s="178"/>
      <c r="J70" s="179"/>
      <c r="K70" s="120"/>
      <c r="L70" s="176">
        <v>5.589788732394374E-2</v>
      </c>
      <c r="M70" s="180">
        <v>6.6728884741017236E-2</v>
      </c>
      <c r="N70" s="178">
        <v>0.16724286949006051</v>
      </c>
      <c r="O70" s="178"/>
      <c r="P70" s="178">
        <v>0.13114080164439867</v>
      </c>
      <c r="Q70" s="178">
        <v>0.191980783444198</v>
      </c>
      <c r="R70" s="179"/>
      <c r="S70" s="181">
        <v>0.14261150479366402</v>
      </c>
      <c r="T70" s="182">
        <v>0.32130358705161854</v>
      </c>
      <c r="U70" s="179">
        <v>-2.4065161051462391E-2</v>
      </c>
      <c r="V70" s="178">
        <v>0.13424904752356115</v>
      </c>
      <c r="W70" s="178">
        <v>8.7225149918226386E-2</v>
      </c>
      <c r="X70" s="177">
        <v>9.7659277631374497E-3</v>
      </c>
      <c r="Y70" s="179">
        <v>4.5336679213718201E-2</v>
      </c>
      <c r="Z70" s="181">
        <v>8.5776825208627949E-2</v>
      </c>
      <c r="AA70" s="180">
        <v>-0.13640125806985604</v>
      </c>
      <c r="AB70" s="177">
        <v>2.0864946889225244E-3</v>
      </c>
      <c r="AC70" s="120">
        <v>-7.1864226995491887E-2</v>
      </c>
      <c r="AD70" s="178">
        <v>-4.8470666889520286E-2</v>
      </c>
      <c r="AE70" s="177">
        <v>-1.1213693583051909E-2</v>
      </c>
      <c r="AF70" s="179">
        <v>-2.9038729295030929E-2</v>
      </c>
      <c r="AG70" s="181">
        <v>-4.9386686266274737E-2</v>
      </c>
      <c r="AH70" s="191">
        <v>6.785508913168492E-2</v>
      </c>
      <c r="AI70" s="187">
        <v>-3.4344122657581355E-3</v>
      </c>
      <c r="AJ70" s="192">
        <v>3.1986285714285634E-2</v>
      </c>
      <c r="AK70" s="187">
        <v>8.7827156156694564E-4</v>
      </c>
      <c r="AL70" s="177">
        <v>2.562446494727344E-2</v>
      </c>
      <c r="AM70" s="179">
        <v>1.4013479199904699E-2</v>
      </c>
      <c r="AN70" s="181">
        <v>2.2351095601182092E-2</v>
      </c>
      <c r="AO70" s="189">
        <v>0.16388440136420757</v>
      </c>
      <c r="AP70" s="186">
        <v>0.28045021554245753</v>
      </c>
      <c r="AQ70" s="187">
        <v>0.22054501277979321</v>
      </c>
      <c r="AR70" s="187">
        <v>0.12322270972270966</v>
      </c>
      <c r="AS70" s="177">
        <v>5.9339993944898639E-2</v>
      </c>
      <c r="AT70" s="179">
        <v>8.8848602552115796E-2</v>
      </c>
      <c r="AU70" s="181">
        <v>0.15051858254105444</v>
      </c>
      <c r="AV70" s="189">
        <v>-5.4904380012338105E-2</v>
      </c>
      <c r="AW70" s="186">
        <v>1.599819384322454E-2</v>
      </c>
      <c r="AX70" s="187">
        <v>-1.8766336626177216E-2</v>
      </c>
      <c r="AY70" s="187">
        <v>2.4199066174197092E-2</v>
      </c>
      <c r="AZ70" s="177">
        <v>4.1011717633609557E-2</v>
      </c>
      <c r="BA70" s="179">
        <v>3.3080945112279769E-2</v>
      </c>
      <c r="BB70" s="181">
        <v>7.3244938586936037E-3</v>
      </c>
      <c r="BC70" s="189">
        <v>-2.0398172323759844E-2</v>
      </c>
      <c r="BD70" s="187">
        <v>-2.5584751350369528E-2</v>
      </c>
      <c r="BE70" s="187">
        <v>-2.2381356341648839E-2</v>
      </c>
      <c r="BF70" s="187">
        <v>-2.4408848207475242E-2</v>
      </c>
      <c r="BG70" s="187">
        <v>0.10432395332875766</v>
      </c>
      <c r="BH70" s="187">
        <v>4.3239114754640706E-2</v>
      </c>
      <c r="BI70" s="190">
        <v>1.1484823625922846E-2</v>
      </c>
      <c r="BJ70" s="191">
        <v>0.18612774451097813</v>
      </c>
      <c r="BK70" s="187">
        <v>0.21051842972729995</v>
      </c>
      <c r="BL70" s="188">
        <v>0.19886497990068563</v>
      </c>
      <c r="BM70" s="188">
        <v>0.21032056293979662</v>
      </c>
      <c r="BN70" s="187">
        <v>5.9415786202610343E-2</v>
      </c>
      <c r="BO70" s="187">
        <v>0.12632453771036767</v>
      </c>
      <c r="BP70" s="190">
        <v>0.16025215660252146</v>
      </c>
      <c r="BQ70" s="191">
        <v>-0.15579862571869307</v>
      </c>
      <c r="BR70" s="187">
        <v>-0.19272187151875231</v>
      </c>
      <c r="BS70" s="190">
        <v>-0.17541091387245233</v>
      </c>
    </row>
    <row r="71" spans="1:71" x14ac:dyDescent="0.3">
      <c r="A71" s="227" t="s">
        <v>178</v>
      </c>
      <c r="B71" s="228" t="s">
        <v>90</v>
      </c>
      <c r="C71" s="33"/>
      <c r="D71" s="166"/>
      <c r="E71" s="166"/>
      <c r="F71" s="168"/>
      <c r="G71" s="169"/>
      <c r="H71" s="169"/>
      <c r="I71" s="169"/>
      <c r="J71" s="170"/>
      <c r="K71" s="167"/>
      <c r="L71" s="166"/>
      <c r="M71" s="171"/>
      <c r="N71" s="169"/>
      <c r="O71" s="169"/>
      <c r="P71" s="169"/>
      <c r="Q71" s="169"/>
      <c r="R71" s="170"/>
      <c r="S71" s="172"/>
      <c r="T71" s="173"/>
      <c r="U71" s="170"/>
      <c r="V71" s="169"/>
      <c r="W71" s="169"/>
      <c r="X71" s="168"/>
      <c r="Y71" s="170"/>
      <c r="Z71" s="172"/>
      <c r="AA71" s="171"/>
      <c r="AB71" s="168"/>
      <c r="AC71" s="167"/>
      <c r="AD71" s="169"/>
      <c r="AE71" s="168"/>
      <c r="AF71" s="170"/>
      <c r="AG71" s="172"/>
      <c r="AH71" s="173"/>
      <c r="AI71" s="169"/>
      <c r="AJ71" s="174"/>
      <c r="AK71" s="169"/>
      <c r="AL71" s="168"/>
      <c r="AM71" s="170"/>
      <c r="AN71" s="172"/>
      <c r="AO71" s="171"/>
      <c r="AP71" s="168"/>
      <c r="AQ71" s="169"/>
      <c r="AR71" s="169"/>
      <c r="AS71" s="168"/>
      <c r="AT71" s="170"/>
      <c r="AU71" s="172"/>
      <c r="AV71" s="171"/>
      <c r="AW71" s="168"/>
      <c r="AX71" s="169"/>
      <c r="AY71" s="169"/>
      <c r="AZ71" s="168"/>
      <c r="BA71" s="170"/>
      <c r="BB71" s="172"/>
      <c r="BC71" s="171"/>
      <c r="BD71" s="169"/>
      <c r="BE71" s="169"/>
      <c r="BF71" s="169"/>
      <c r="BG71" s="169"/>
      <c r="BH71" s="169"/>
      <c r="BI71" s="172"/>
      <c r="BJ71" s="173"/>
      <c r="BK71" s="169"/>
      <c r="BL71" s="170"/>
      <c r="BM71" s="170"/>
      <c r="BN71" s="169"/>
      <c r="BO71" s="169"/>
      <c r="BP71" s="172"/>
      <c r="BQ71" s="173"/>
      <c r="BR71" s="169"/>
      <c r="BS71" s="172"/>
    </row>
    <row r="72" spans="1:71" ht="20.25" thickBot="1" x14ac:dyDescent="0.35">
      <c r="A72" s="229" t="s">
        <v>179</v>
      </c>
      <c r="B72" s="230" t="s">
        <v>91</v>
      </c>
      <c r="C72" s="90"/>
      <c r="D72" s="176">
        <v>0.29739776951672869</v>
      </c>
      <c r="E72" s="176">
        <v>0.21203438395415475</v>
      </c>
      <c r="F72" s="177"/>
      <c r="G72" s="178"/>
      <c r="H72" s="178"/>
      <c r="I72" s="178"/>
      <c r="J72" s="179"/>
      <c r="K72" s="120"/>
      <c r="L72" s="176">
        <v>7.0212765957446743E-2</v>
      </c>
      <c r="M72" s="180">
        <v>0.43536711478800405</v>
      </c>
      <c r="N72" s="178">
        <v>0.55047821466524982</v>
      </c>
      <c r="O72" s="178"/>
      <c r="P72" s="178">
        <v>0.39599651871192343</v>
      </c>
      <c r="Q72" s="178">
        <v>0.22396187882913554</v>
      </c>
      <c r="R72" s="179"/>
      <c r="S72" s="181">
        <v>0.38060525734481998</v>
      </c>
      <c r="T72" s="182">
        <v>0.24927953890489918</v>
      </c>
      <c r="U72" s="179">
        <v>-3.2213845099383187E-2</v>
      </c>
      <c r="V72" s="178">
        <v>0.10502283105022836</v>
      </c>
      <c r="W72" s="178">
        <v>-0.38840399002493764</v>
      </c>
      <c r="X72" s="177">
        <v>-0.38190100111234726</v>
      </c>
      <c r="Y72" s="179">
        <v>-0.38514781075521609</v>
      </c>
      <c r="Z72" s="181">
        <v>-0.16186528000000011</v>
      </c>
      <c r="AA72" s="180">
        <v>-0.39215686274509809</v>
      </c>
      <c r="AB72" s="177">
        <v>-0.28116147308781869</v>
      </c>
      <c r="AC72" s="120">
        <v>-0.3423394787031151</v>
      </c>
      <c r="AD72" s="178">
        <v>0.37104994903160038</v>
      </c>
      <c r="AE72" s="177">
        <v>0.643112561209781</v>
      </c>
      <c r="AF72" s="179">
        <v>0.51628940201936402</v>
      </c>
      <c r="AG72" s="181">
        <v>6.2118891817286581E-4</v>
      </c>
      <c r="AH72" s="182">
        <v>0.24383301707779892</v>
      </c>
      <c r="AI72" s="178">
        <v>0.41156945812807866</v>
      </c>
      <c r="AJ72" s="183">
        <v>0.32612034799420009</v>
      </c>
      <c r="AK72" s="178">
        <v>-0.13977695167286242</v>
      </c>
      <c r="AL72" s="177">
        <v>-0.16377336998784264</v>
      </c>
      <c r="AM72" s="179">
        <v>-0.1539241050546617</v>
      </c>
      <c r="AN72" s="181">
        <v>3.5562450826046144E-2</v>
      </c>
      <c r="AO72" s="180">
        <v>0.23340961098398161</v>
      </c>
      <c r="AP72" s="177">
        <v>0.44465057585345047</v>
      </c>
      <c r="AQ72" s="178">
        <v>0.34382411180639005</v>
      </c>
      <c r="AR72" s="178">
        <v>0.90701123595505595</v>
      </c>
      <c r="AS72" s="177">
        <v>0.30548788474132249</v>
      </c>
      <c r="AT72" s="179">
        <v>0.56463855733635038</v>
      </c>
      <c r="AU72" s="181">
        <v>0.453021370670597</v>
      </c>
      <c r="AV72" s="180">
        <v>0.30674087816944962</v>
      </c>
      <c r="AW72" s="177">
        <v>6.337045907045713E-2</v>
      </c>
      <c r="AX72" s="178">
        <v>0.17005251812531652</v>
      </c>
      <c r="AY72" s="178">
        <v>7.5180881902383589E-3</v>
      </c>
      <c r="AZ72" s="177">
        <v>-9.360013644480969E-2</v>
      </c>
      <c r="BA72" s="179">
        <v>-4.0477707522002859E-2</v>
      </c>
      <c r="BB72" s="181">
        <v>5.7943451248890554E-2</v>
      </c>
      <c r="BC72" s="180">
        <v>-0.24041646947468054</v>
      </c>
      <c r="BD72" s="178">
        <v>0.14903465641183145</v>
      </c>
      <c r="BE72" s="178">
        <v>-4.1749051368648371E-2</v>
      </c>
      <c r="BF72" s="178">
        <v>-5.0382366171839887E-2</v>
      </c>
      <c r="BG72" s="178">
        <v>0.36643625234518962</v>
      </c>
      <c r="BH72" s="178">
        <v>0.13650744809411663</v>
      </c>
      <c r="BI72" s="181">
        <v>4.4343240651965488E-2</v>
      </c>
      <c r="BJ72" s="182">
        <v>0.25794392523364484</v>
      </c>
      <c r="BK72" s="178">
        <v>-1.0280743376828827E-2</v>
      </c>
      <c r="BL72" s="179">
        <v>9.3855829704886373E-2</v>
      </c>
      <c r="BM72" s="179">
        <v>-0.11274277593557558</v>
      </c>
      <c r="BN72" s="178">
        <v>2.8351559335764165E-3</v>
      </c>
      <c r="BO72" s="178">
        <v>-5.0436681222707391E-2</v>
      </c>
      <c r="BP72" s="181">
        <v>1.8016984163415239E-2</v>
      </c>
      <c r="BQ72" s="182">
        <v>-7.3303615651312493E-2</v>
      </c>
      <c r="BR72" s="178">
        <v>-0.18018377946464248</v>
      </c>
      <c r="BS72" s="181">
        <v>-0.13246351172047766</v>
      </c>
    </row>
    <row r="73" spans="1:71" ht="18" customHeight="1" x14ac:dyDescent="0.3">
      <c r="A73" s="231" t="s">
        <v>180</v>
      </c>
      <c r="B73" s="232" t="s">
        <v>90</v>
      </c>
      <c r="C73" s="54"/>
      <c r="D73" s="185"/>
      <c r="E73" s="185"/>
      <c r="F73" s="186"/>
      <c r="G73" s="187"/>
      <c r="H73" s="187"/>
      <c r="I73" s="187"/>
      <c r="J73" s="188"/>
      <c r="K73" s="131"/>
      <c r="L73" s="185"/>
      <c r="M73" s="189"/>
      <c r="N73" s="187"/>
      <c r="O73" s="187"/>
      <c r="P73" s="187"/>
      <c r="Q73" s="187"/>
      <c r="R73" s="188"/>
      <c r="S73" s="190"/>
      <c r="T73" s="191"/>
      <c r="U73" s="188"/>
      <c r="V73" s="187"/>
      <c r="W73" s="187"/>
      <c r="X73" s="186"/>
      <c r="Y73" s="188"/>
      <c r="Z73" s="190"/>
      <c r="AA73" s="189"/>
      <c r="AB73" s="186"/>
      <c r="AC73" s="131"/>
      <c r="AD73" s="187"/>
      <c r="AE73" s="186"/>
      <c r="AF73" s="188"/>
      <c r="AG73" s="190"/>
      <c r="AH73" s="191"/>
      <c r="AI73" s="187"/>
      <c r="AJ73" s="192"/>
      <c r="AK73" s="187"/>
      <c r="AL73" s="186"/>
      <c r="AM73" s="188"/>
      <c r="AN73" s="190"/>
      <c r="AO73" s="189"/>
      <c r="AP73" s="186"/>
      <c r="AQ73" s="187"/>
      <c r="AR73" s="187"/>
      <c r="AS73" s="186"/>
      <c r="AT73" s="188"/>
      <c r="AU73" s="190"/>
      <c r="AV73" s="189"/>
      <c r="AW73" s="186"/>
      <c r="AX73" s="187"/>
      <c r="AY73" s="187"/>
      <c r="AZ73" s="186"/>
      <c r="BA73" s="188"/>
      <c r="BB73" s="190"/>
      <c r="BC73" s="189"/>
      <c r="BD73" s="196"/>
      <c r="BE73" s="196"/>
      <c r="BF73" s="196"/>
      <c r="BG73" s="196"/>
      <c r="BH73" s="196"/>
      <c r="BI73" s="199"/>
      <c r="BJ73" s="191"/>
      <c r="BK73" s="196"/>
      <c r="BL73" s="197"/>
      <c r="BM73" s="197"/>
      <c r="BN73" s="196"/>
      <c r="BO73" s="196"/>
      <c r="BP73" s="199"/>
      <c r="BQ73" s="191"/>
      <c r="BR73" s="196"/>
      <c r="BS73" s="199"/>
    </row>
    <row r="74" spans="1:71" ht="18" customHeight="1" thickBot="1" x14ac:dyDescent="0.35">
      <c r="A74" s="231" t="s">
        <v>181</v>
      </c>
      <c r="B74" s="232" t="s">
        <v>91</v>
      </c>
      <c r="C74" s="54"/>
      <c r="D74" s="185">
        <v>0.29567486950037281</v>
      </c>
      <c r="E74" s="185">
        <v>0.19280575539568345</v>
      </c>
      <c r="F74" s="186"/>
      <c r="G74" s="187"/>
      <c r="H74" s="187"/>
      <c r="I74" s="187"/>
      <c r="J74" s="188"/>
      <c r="K74" s="131"/>
      <c r="L74" s="185">
        <v>8.3232810615198938E-2</v>
      </c>
      <c r="M74" s="189">
        <v>0.45120671563483739</v>
      </c>
      <c r="N74" s="187">
        <v>0.54807692307692313</v>
      </c>
      <c r="O74" s="187"/>
      <c r="P74" s="187">
        <v>0.32280701754385954</v>
      </c>
      <c r="Q74" s="187">
        <v>0.21849315068493147</v>
      </c>
      <c r="R74" s="188"/>
      <c r="S74" s="190">
        <v>0.36302895322939865</v>
      </c>
      <c r="T74" s="191">
        <v>0.25018076644974685</v>
      </c>
      <c r="U74" s="188">
        <v>-3.0365769496204287E-2</v>
      </c>
      <c r="V74" s="187">
        <v>0.10663841807909602</v>
      </c>
      <c r="W74" s="187">
        <v>-0.35543766578249336</v>
      </c>
      <c r="X74" s="186">
        <v>-0.3917914558740867</v>
      </c>
      <c r="Y74" s="188">
        <v>-0.37530322384428227</v>
      </c>
      <c r="Z74" s="190">
        <v>-0.15228709150326802</v>
      </c>
      <c r="AA74" s="189">
        <v>-0.40254482359745514</v>
      </c>
      <c r="AB74" s="186">
        <v>-0.28612099644128108</v>
      </c>
      <c r="AC74" s="131">
        <v>-0.35035098915124441</v>
      </c>
      <c r="AD74" s="187">
        <v>0.32921810699588483</v>
      </c>
      <c r="AE74" s="186">
        <v>0.60728020162605878</v>
      </c>
      <c r="AF74" s="188">
        <v>0.47636444542680834</v>
      </c>
      <c r="AG74" s="190">
        <v>-2.304277773162422E-2</v>
      </c>
      <c r="AH74" s="191">
        <v>0.26234269119070674</v>
      </c>
      <c r="AI74" s="187">
        <v>0.40774875373878383</v>
      </c>
      <c r="AJ74" s="192">
        <v>0.33397445972495099</v>
      </c>
      <c r="AK74" s="187">
        <v>-0.12616099071207432</v>
      </c>
      <c r="AL74" s="186">
        <v>-0.15702652318867083</v>
      </c>
      <c r="AM74" s="188">
        <v>-0.14424903634247754</v>
      </c>
      <c r="AN74" s="190">
        <v>4.7853419689660948E-2</v>
      </c>
      <c r="AO74" s="189">
        <v>0.22852760736196309</v>
      </c>
      <c r="AP74" s="186">
        <v>0.46148648840061957</v>
      </c>
      <c r="AQ74" s="187">
        <v>0.34988431397672715</v>
      </c>
      <c r="AR74" s="187">
        <v>0.94449069973427813</v>
      </c>
      <c r="AS74" s="186">
        <v>0.34749113233287887</v>
      </c>
      <c r="AT74" s="188">
        <v>0.60720886248626238</v>
      </c>
      <c r="AU74" s="190">
        <v>0.4756166446996799</v>
      </c>
      <c r="AV74" s="189">
        <v>0.30836454431960059</v>
      </c>
      <c r="AW74" s="186">
        <v>5.9434147873256959E-2</v>
      </c>
      <c r="AX74" s="187">
        <v>0.16795699581697709</v>
      </c>
      <c r="AY74" s="187">
        <v>7.5933914263459634E-3</v>
      </c>
      <c r="AZ74" s="186">
        <v>-0.10197416045786711</v>
      </c>
      <c r="BA74" s="188">
        <v>-4.4301842929045154E-2</v>
      </c>
      <c r="BB74" s="190">
        <v>5.499553400535917E-2</v>
      </c>
      <c r="BC74" s="189">
        <v>-0.23616412213740456</v>
      </c>
      <c r="BD74" s="196">
        <v>0.12385504694164595</v>
      </c>
      <c r="BE74" s="196">
        <v>-5.2316430096076227E-2</v>
      </c>
      <c r="BF74" s="196">
        <v>-5.7414104882459349E-2</v>
      </c>
      <c r="BG74" s="196">
        <v>0.35514492835319489</v>
      </c>
      <c r="BH74" s="196">
        <v>0.12644820094430997</v>
      </c>
      <c r="BI74" s="199">
        <v>3.3865505563618781E-2</v>
      </c>
      <c r="BJ74" s="191">
        <v>0.25296689569019359</v>
      </c>
      <c r="BK74" s="196">
        <v>7.7330077330077795E-3</v>
      </c>
      <c r="BL74" s="197">
        <v>0.10448496796451456</v>
      </c>
      <c r="BM74" s="197">
        <v>-0.11414868105515585</v>
      </c>
      <c r="BN74" s="196">
        <v>2.7038269550748728E-2</v>
      </c>
      <c r="BO74" s="196">
        <v>-3.897550111358572E-2</v>
      </c>
      <c r="BP74" s="199">
        <v>2.9129620963968206E-2</v>
      </c>
      <c r="BQ74" s="191">
        <v>-7.3778664007976058E-2</v>
      </c>
      <c r="BR74" s="196">
        <v>-0.17972536348949919</v>
      </c>
      <c r="BS74" s="199">
        <v>-0.13230700580098176</v>
      </c>
    </row>
    <row r="75" spans="1:71" x14ac:dyDescent="0.3">
      <c r="A75" s="227" t="s">
        <v>182</v>
      </c>
      <c r="B75" s="228" t="s">
        <v>90</v>
      </c>
      <c r="C75" s="33"/>
      <c r="D75" s="166"/>
      <c r="E75" s="166"/>
      <c r="F75" s="168"/>
      <c r="G75" s="169"/>
      <c r="H75" s="169"/>
      <c r="I75" s="169"/>
      <c r="J75" s="170"/>
      <c r="K75" s="167"/>
      <c r="L75" s="166"/>
      <c r="M75" s="171"/>
      <c r="N75" s="169"/>
      <c r="O75" s="169"/>
      <c r="P75" s="169"/>
      <c r="Q75" s="169"/>
      <c r="R75" s="170"/>
      <c r="S75" s="172"/>
      <c r="T75" s="173"/>
      <c r="U75" s="170"/>
      <c r="V75" s="169"/>
      <c r="W75" s="169"/>
      <c r="X75" s="168"/>
      <c r="Y75" s="170"/>
      <c r="Z75" s="172"/>
      <c r="AA75" s="171"/>
      <c r="AB75" s="168"/>
      <c r="AC75" s="167"/>
      <c r="AD75" s="169"/>
      <c r="AE75" s="168"/>
      <c r="AF75" s="170"/>
      <c r="AG75" s="172"/>
      <c r="AH75" s="173"/>
      <c r="AI75" s="169"/>
      <c r="AJ75" s="174"/>
      <c r="AK75" s="169"/>
      <c r="AL75" s="168"/>
      <c r="AM75" s="170"/>
      <c r="AN75" s="172"/>
      <c r="AO75" s="171"/>
      <c r="AP75" s="168"/>
      <c r="AQ75" s="169"/>
      <c r="AR75" s="169"/>
      <c r="AS75" s="168"/>
      <c r="AT75" s="170"/>
      <c r="AU75" s="172"/>
      <c r="AV75" s="171"/>
      <c r="AW75" s="168"/>
      <c r="AX75" s="169"/>
      <c r="AY75" s="169"/>
      <c r="AZ75" s="168"/>
      <c r="BA75" s="170"/>
      <c r="BB75" s="172"/>
      <c r="BC75" s="171"/>
      <c r="BD75" s="169"/>
      <c r="BE75" s="169"/>
      <c r="BF75" s="169"/>
      <c r="BG75" s="169"/>
      <c r="BH75" s="169"/>
      <c r="BI75" s="172"/>
      <c r="BJ75" s="173"/>
      <c r="BK75" s="169"/>
      <c r="BL75" s="170"/>
      <c r="BM75" s="170"/>
      <c r="BN75" s="169"/>
      <c r="BO75" s="169"/>
      <c r="BP75" s="172"/>
      <c r="BQ75" s="173"/>
      <c r="BR75" s="169"/>
      <c r="BS75" s="172"/>
    </row>
    <row r="76" spans="1:71" ht="20.25" thickBot="1" x14ac:dyDescent="0.35">
      <c r="A76" s="229" t="s">
        <v>183</v>
      </c>
      <c r="B76" s="230" t="s">
        <v>91</v>
      </c>
      <c r="C76" s="90"/>
      <c r="D76" s="176">
        <v>-0.49880210828941063</v>
      </c>
      <c r="E76" s="176">
        <v>-0.27055449330783943</v>
      </c>
      <c r="F76" s="177"/>
      <c r="G76" s="178"/>
      <c r="H76" s="178"/>
      <c r="I76" s="178"/>
      <c r="J76" s="179"/>
      <c r="K76" s="120"/>
      <c r="L76" s="176">
        <v>0.65268676277850579</v>
      </c>
      <c r="M76" s="180">
        <v>2.9585798816567088E-3</v>
      </c>
      <c r="N76" s="178">
        <v>4.7732696897375693E-3</v>
      </c>
      <c r="O76" s="178"/>
      <c r="P76" s="178">
        <v>2.1864406779661016</v>
      </c>
      <c r="Q76" s="178">
        <v>-7.7720207253886286E-3</v>
      </c>
      <c r="R76" s="179"/>
      <c r="S76" s="181">
        <v>0.20459952418715299</v>
      </c>
      <c r="T76" s="182">
        <v>-0.10914454277286134</v>
      </c>
      <c r="U76" s="179">
        <v>-4.7505938242280332E-2</v>
      </c>
      <c r="V76" s="178">
        <v>-7.4999999999999956E-2</v>
      </c>
      <c r="W76" s="178">
        <v>0.19680851063829796</v>
      </c>
      <c r="X76" s="177">
        <v>0.505</v>
      </c>
      <c r="Y76" s="179">
        <v>0.35316337285902488</v>
      </c>
      <c r="Z76" s="181">
        <v>0.13894075049374588</v>
      </c>
      <c r="AA76" s="180">
        <v>1.4933774834437088</v>
      </c>
      <c r="AB76" s="177">
        <v>0.41645885286783035</v>
      </c>
      <c r="AC76" s="120">
        <v>0.87908961593172119</v>
      </c>
      <c r="AD76" s="178">
        <v>0.19555555555555548</v>
      </c>
      <c r="AE76" s="177">
        <v>0.57804076242827773</v>
      </c>
      <c r="AF76" s="179">
        <v>0.4112746105110654</v>
      </c>
      <c r="AG76" s="181">
        <v>0.60136955500155787</v>
      </c>
      <c r="AH76" s="182">
        <v>-0.31606905710491373</v>
      </c>
      <c r="AI76" s="178">
        <v>-4.9742957746478744E-2</v>
      </c>
      <c r="AJ76" s="183">
        <v>-0.20155488266464794</v>
      </c>
      <c r="AK76" s="178">
        <v>2.7881040892193232E-2</v>
      </c>
      <c r="AL76" s="177">
        <v>-0.37184963925280856</v>
      </c>
      <c r="AM76" s="179">
        <v>-0.22366882357527096</v>
      </c>
      <c r="AN76" s="181">
        <v>-0.21312450572127062</v>
      </c>
      <c r="AO76" s="180">
        <v>0.38834951456310685</v>
      </c>
      <c r="AP76" s="177">
        <v>0.38683010156629205</v>
      </c>
      <c r="AQ76" s="178">
        <v>0.3882896924946857</v>
      </c>
      <c r="AR76" s="178">
        <v>0.25432730560578665</v>
      </c>
      <c r="AS76" s="177">
        <v>0.60151048951049013</v>
      </c>
      <c r="AT76" s="179">
        <v>0.43052768530482921</v>
      </c>
      <c r="AU76" s="181">
        <v>0.41009174311926611</v>
      </c>
      <c r="AV76" s="180">
        <v>0.30629370629370634</v>
      </c>
      <c r="AW76" s="177">
        <v>0.44820556392745337</v>
      </c>
      <c r="AX76" s="178">
        <v>0.37788338809241062</v>
      </c>
      <c r="AY76" s="178">
        <v>0.50221367475776435</v>
      </c>
      <c r="AZ76" s="177">
        <v>0.21607223949418342</v>
      </c>
      <c r="BA76" s="179">
        <v>0.33898591482797791</v>
      </c>
      <c r="BB76" s="181">
        <v>0.35751463890696167</v>
      </c>
      <c r="BC76" s="180">
        <v>0.28693790149892928</v>
      </c>
      <c r="BD76" s="178">
        <v>3.0410485279981803E-2</v>
      </c>
      <c r="BE76" s="178">
        <v>0.14937116659438687</v>
      </c>
      <c r="BF76" s="178">
        <v>-0.16218809980806137</v>
      </c>
      <c r="BG76" s="178">
        <v>0.3357271095152603</v>
      </c>
      <c r="BH76" s="178">
        <v>9.4937075914864E-2</v>
      </c>
      <c r="BI76" s="181">
        <v>0.12125569134914937</v>
      </c>
      <c r="BJ76" s="182">
        <v>0.13976705490848595</v>
      </c>
      <c r="BK76" s="178">
        <v>-3.4914950760966845E-2</v>
      </c>
      <c r="BL76" s="179">
        <v>5.6058645968089627E-2</v>
      </c>
      <c r="BM76" s="179">
        <v>-0.11798396334478811</v>
      </c>
      <c r="BN76" s="178">
        <v>-0.323252688172043</v>
      </c>
      <c r="BO76" s="178">
        <v>-0.24745762711864405</v>
      </c>
      <c r="BP76" s="181">
        <v>-9.7029279760632581E-2</v>
      </c>
      <c r="BQ76" s="182">
        <v>-0.24525547445255469</v>
      </c>
      <c r="BR76" s="178">
        <v>-3.3395176252319136E-2</v>
      </c>
      <c r="BS76" s="181">
        <v>-0.15230706410779915</v>
      </c>
    </row>
    <row r="77" spans="1:71" x14ac:dyDescent="0.3">
      <c r="A77" s="233" t="s">
        <v>184</v>
      </c>
      <c r="B77" s="234" t="s">
        <v>90</v>
      </c>
      <c r="C77" s="54"/>
      <c r="D77" s="185"/>
      <c r="E77" s="185"/>
      <c r="F77" s="186"/>
      <c r="G77" s="187"/>
      <c r="H77" s="187"/>
      <c r="I77" s="187"/>
      <c r="J77" s="188"/>
      <c r="K77" s="131"/>
      <c r="L77" s="185"/>
      <c r="M77" s="189"/>
      <c r="N77" s="187"/>
      <c r="O77" s="187"/>
      <c r="P77" s="187"/>
      <c r="Q77" s="187"/>
      <c r="R77" s="188"/>
      <c r="S77" s="190"/>
      <c r="T77" s="191"/>
      <c r="U77" s="188"/>
      <c r="V77" s="187"/>
      <c r="W77" s="187"/>
      <c r="X77" s="186"/>
      <c r="Y77" s="188"/>
      <c r="Z77" s="190"/>
      <c r="AA77" s="189"/>
      <c r="AB77" s="186"/>
      <c r="AC77" s="131"/>
      <c r="AD77" s="187"/>
      <c r="AE77" s="186"/>
      <c r="AF77" s="188"/>
      <c r="AG77" s="190"/>
      <c r="AH77" s="191"/>
      <c r="AI77" s="187"/>
      <c r="AJ77" s="192"/>
      <c r="AK77" s="187"/>
      <c r="AL77" s="186"/>
      <c r="AM77" s="188"/>
      <c r="AN77" s="190"/>
      <c r="AO77" s="189"/>
      <c r="AP77" s="186"/>
      <c r="AQ77" s="187"/>
      <c r="AR77" s="187"/>
      <c r="AS77" s="186"/>
      <c r="AT77" s="188"/>
      <c r="AU77" s="190"/>
      <c r="AV77" s="189"/>
      <c r="AW77" s="186"/>
      <c r="AX77" s="187"/>
      <c r="AY77" s="187"/>
      <c r="AZ77" s="186"/>
      <c r="BA77" s="188"/>
      <c r="BB77" s="190"/>
      <c r="BC77" s="189"/>
      <c r="BD77" s="187"/>
      <c r="BE77" s="187"/>
      <c r="BF77" s="187"/>
      <c r="BG77" s="187"/>
      <c r="BH77" s="187"/>
      <c r="BI77" s="190"/>
      <c r="BJ77" s="191"/>
      <c r="BK77" s="187"/>
      <c r="BL77" s="188"/>
      <c r="BM77" s="188"/>
      <c r="BN77" s="187"/>
      <c r="BO77" s="187"/>
      <c r="BP77" s="190"/>
      <c r="BQ77" s="191"/>
      <c r="BR77" s="187"/>
      <c r="BS77" s="190"/>
    </row>
    <row r="78" spans="1:71" ht="20.25" thickBot="1" x14ac:dyDescent="0.35">
      <c r="A78" s="235" t="s">
        <v>185</v>
      </c>
      <c r="B78" s="234" t="s">
        <v>91</v>
      </c>
      <c r="C78" s="54"/>
      <c r="D78" s="185">
        <v>-3.6674479525713455E-2</v>
      </c>
      <c r="E78" s="185">
        <v>-7.2277086016888537E-2</v>
      </c>
      <c r="F78" s="186"/>
      <c r="G78" s="187"/>
      <c r="H78" s="187"/>
      <c r="I78" s="187"/>
      <c r="J78" s="188"/>
      <c r="K78" s="131"/>
      <c r="L78" s="185">
        <v>-7.5439679111385383E-2</v>
      </c>
      <c r="M78" s="189">
        <v>1.1643518518518516</v>
      </c>
      <c r="N78" s="187">
        <v>0.96606498194945845</v>
      </c>
      <c r="O78" s="187"/>
      <c r="P78" s="187">
        <v>0.55329500221141092</v>
      </c>
      <c r="Q78" s="187">
        <v>0.35401213755900196</v>
      </c>
      <c r="R78" s="188"/>
      <c r="S78" s="190">
        <v>0.68763557483731019</v>
      </c>
      <c r="T78" s="191">
        <v>0.5652406417112299</v>
      </c>
      <c r="U78" s="188">
        <v>0.10870363569592367</v>
      </c>
      <c r="V78" s="187">
        <v>0.29457870672762909</v>
      </c>
      <c r="W78" s="187">
        <v>-0.15689066059225509</v>
      </c>
      <c r="X78" s="186">
        <v>-0.19173306772908372</v>
      </c>
      <c r="Y78" s="188">
        <v>-0.16971563122622713</v>
      </c>
      <c r="Z78" s="190">
        <v>4.1131105398457546E-2</v>
      </c>
      <c r="AA78" s="189">
        <v>-0.42705842159207374</v>
      </c>
      <c r="AB78" s="186">
        <v>-0.35442199403776087</v>
      </c>
      <c r="AC78" s="131">
        <v>-0.39017827110662628</v>
      </c>
      <c r="AD78" s="187">
        <v>-0.20027017899358324</v>
      </c>
      <c r="AE78" s="186">
        <v>0.44790018484288363</v>
      </c>
      <c r="AF78" s="188">
        <v>2.9417757417103063E-2</v>
      </c>
      <c r="AG78" s="190">
        <v>-0.20751652421652411</v>
      </c>
      <c r="AH78" s="191">
        <v>0.15742397137745967</v>
      </c>
      <c r="AI78" s="187">
        <v>5.375577219086658E-3</v>
      </c>
      <c r="AJ78" s="192">
        <v>7.5696911196911243E-2</v>
      </c>
      <c r="AK78" s="187">
        <v>0.38471283783783794</v>
      </c>
      <c r="AL78" s="186">
        <v>0.22513662039318416</v>
      </c>
      <c r="AM78" s="188">
        <v>0.30487760685811005</v>
      </c>
      <c r="AN78" s="190">
        <v>0.2052941388647922</v>
      </c>
      <c r="AO78" s="189">
        <v>0.37145801133436374</v>
      </c>
      <c r="AP78" s="186">
        <v>0.60122369387341634</v>
      </c>
      <c r="AQ78" s="187">
        <v>0.4869460837738564</v>
      </c>
      <c r="AR78" s="187">
        <v>0.18940622140896624</v>
      </c>
      <c r="AS78" s="186">
        <v>0.33245501910385511</v>
      </c>
      <c r="AT78" s="188">
        <v>0.25638198996577022</v>
      </c>
      <c r="AU78" s="190">
        <v>0.34579439252336441</v>
      </c>
      <c r="AV78" s="189">
        <v>0.62847483095416989</v>
      </c>
      <c r="AW78" s="186">
        <v>0.26378228184248842</v>
      </c>
      <c r="AX78" s="187">
        <v>0.43110166404042638</v>
      </c>
      <c r="AY78" s="187">
        <v>0.12049472021349406</v>
      </c>
      <c r="AZ78" s="186">
        <v>0.30130876417897401</v>
      </c>
      <c r="BA78" s="188">
        <v>0.2102707776077688</v>
      </c>
      <c r="BB78" s="190">
        <v>0.30489066193853431</v>
      </c>
      <c r="BC78" s="189">
        <v>6.9204152249134898E-2</v>
      </c>
      <c r="BD78" s="187">
        <v>0.15025897850143011</v>
      </c>
      <c r="BE78" s="187">
        <v>0.10793819160294649</v>
      </c>
      <c r="BF78" s="187">
        <v>0.29221967963386719</v>
      </c>
      <c r="BG78" s="187">
        <v>-9.8357371794871806E-2</v>
      </c>
      <c r="BH78" s="187">
        <v>8.3852456792758101E-2</v>
      </c>
      <c r="BI78" s="190">
        <v>9.5170695804789762E-2</v>
      </c>
      <c r="BJ78" s="191">
        <v>0.13419633225458472</v>
      </c>
      <c r="BK78" s="187">
        <v>-3.3983775487831602E-2</v>
      </c>
      <c r="BL78" s="188">
        <v>5.0782949108308051E-2</v>
      </c>
      <c r="BM78" s="188">
        <v>-0.14857446431733667</v>
      </c>
      <c r="BN78" s="187">
        <v>0.13085980893134863</v>
      </c>
      <c r="BO78" s="187">
        <v>-2.4635396137169918E-2</v>
      </c>
      <c r="BP78" s="190">
        <v>1.1217948717948678E-2</v>
      </c>
      <c r="BQ78" s="191">
        <v>7.8752140003804483E-2</v>
      </c>
      <c r="BR78" s="187">
        <v>1.793009532455736E-2</v>
      </c>
      <c r="BS78" s="190">
        <v>5.1019352168063747E-2</v>
      </c>
    </row>
    <row r="79" spans="1:71" x14ac:dyDescent="0.3">
      <c r="A79" s="227" t="s">
        <v>186</v>
      </c>
      <c r="B79" s="228" t="s">
        <v>90</v>
      </c>
      <c r="C79" s="33"/>
      <c r="D79" s="166"/>
      <c r="E79" s="166"/>
      <c r="F79" s="168"/>
      <c r="G79" s="169"/>
      <c r="H79" s="169"/>
      <c r="I79" s="169"/>
      <c r="J79" s="170"/>
      <c r="K79" s="167"/>
      <c r="L79" s="166"/>
      <c r="M79" s="171"/>
      <c r="N79" s="169"/>
      <c r="O79" s="169"/>
      <c r="P79" s="169"/>
      <c r="Q79" s="169"/>
      <c r="R79" s="170"/>
      <c r="S79" s="172"/>
      <c r="T79" s="173"/>
      <c r="U79" s="170"/>
      <c r="V79" s="169"/>
      <c r="W79" s="169"/>
      <c r="X79" s="168"/>
      <c r="Y79" s="170"/>
      <c r="Z79" s="172"/>
      <c r="AA79" s="171"/>
      <c r="AB79" s="168"/>
      <c r="AC79" s="167"/>
      <c r="AD79" s="169"/>
      <c r="AE79" s="168"/>
      <c r="AF79" s="170"/>
      <c r="AG79" s="172"/>
      <c r="AH79" s="173"/>
      <c r="AI79" s="169"/>
      <c r="AJ79" s="174"/>
      <c r="AK79" s="169"/>
      <c r="AL79" s="168"/>
      <c r="AM79" s="170"/>
      <c r="AN79" s="172"/>
      <c r="AO79" s="171"/>
      <c r="AP79" s="168"/>
      <c r="AQ79" s="169"/>
      <c r="AR79" s="169"/>
      <c r="AS79" s="168"/>
      <c r="AT79" s="170"/>
      <c r="AU79" s="172"/>
      <c r="AV79" s="171"/>
      <c r="AW79" s="168"/>
      <c r="AX79" s="169"/>
      <c r="AY79" s="169"/>
      <c r="AZ79" s="168"/>
      <c r="BA79" s="170"/>
      <c r="BB79" s="172"/>
      <c r="BC79" s="171"/>
      <c r="BD79" s="169"/>
      <c r="BE79" s="169"/>
      <c r="BF79" s="169"/>
      <c r="BG79" s="169"/>
      <c r="BH79" s="169"/>
      <c r="BI79" s="172"/>
      <c r="BJ79" s="173"/>
      <c r="BK79" s="169"/>
      <c r="BL79" s="170"/>
      <c r="BM79" s="170"/>
      <c r="BN79" s="169"/>
      <c r="BO79" s="169"/>
      <c r="BP79" s="172"/>
      <c r="BQ79" s="173"/>
      <c r="BR79" s="169"/>
      <c r="BS79" s="172"/>
    </row>
    <row r="80" spans="1:71" ht="20.25" thickBot="1" x14ac:dyDescent="0.35">
      <c r="A80" s="229" t="s">
        <v>187</v>
      </c>
      <c r="B80" s="230" t="s">
        <v>91</v>
      </c>
      <c r="C80" s="90"/>
      <c r="D80" s="176">
        <v>0.40584694754944106</v>
      </c>
      <c r="E80" s="176">
        <v>9.7859327217125314E-2</v>
      </c>
      <c r="F80" s="177"/>
      <c r="G80" s="178"/>
      <c r="H80" s="178"/>
      <c r="I80" s="178"/>
      <c r="J80" s="179"/>
      <c r="K80" s="120"/>
      <c r="L80" s="176">
        <v>0.33983286908077992</v>
      </c>
      <c r="M80" s="180">
        <v>0.21081081081081088</v>
      </c>
      <c r="N80" s="178">
        <v>-0.22337482710926693</v>
      </c>
      <c r="O80" s="178"/>
      <c r="P80" s="178">
        <v>-0.21370967741935487</v>
      </c>
      <c r="Q80" s="178">
        <v>-9.348914858096824E-2</v>
      </c>
      <c r="R80" s="179"/>
      <c r="S80" s="181">
        <v>-0.10519750519750515</v>
      </c>
      <c r="T80" s="182">
        <v>-0.22499999999999998</v>
      </c>
      <c r="U80" s="179">
        <v>-0.3054318788958148</v>
      </c>
      <c r="V80" s="178">
        <v>-0.2652697280427998</v>
      </c>
      <c r="W80" s="178">
        <v>-4.9230769230769189E-2</v>
      </c>
      <c r="X80" s="177">
        <v>0.37231399631675877</v>
      </c>
      <c r="Y80" s="179">
        <v>0.17289325570111602</v>
      </c>
      <c r="Z80" s="181">
        <v>-5.5452369888475794E-2</v>
      </c>
      <c r="AA80" s="180">
        <v>-0.29377880184331795</v>
      </c>
      <c r="AB80" s="177">
        <v>0.7</v>
      </c>
      <c r="AC80" s="120">
        <v>0.17657766990291268</v>
      </c>
      <c r="AD80" s="178">
        <v>-0.16396979503775622</v>
      </c>
      <c r="AE80" s="177">
        <v>-0.1470711579224242</v>
      </c>
      <c r="AF80" s="179">
        <v>-0.152925558870044</v>
      </c>
      <c r="AG80" s="181">
        <v>-1.9351920248599552E-2</v>
      </c>
      <c r="AH80" s="182">
        <v>0.66231647634584023</v>
      </c>
      <c r="AI80" s="178">
        <v>-0.29708672699849159</v>
      </c>
      <c r="AJ80" s="183">
        <v>6.2212480660135405E-3</v>
      </c>
      <c r="AK80" s="178">
        <v>0.34064516129032252</v>
      </c>
      <c r="AL80" s="177">
        <v>-4.3384405277748894E-2</v>
      </c>
      <c r="AM80" s="179">
        <v>0.10073737791558268</v>
      </c>
      <c r="AN80" s="181">
        <v>5.4767385538925906E-2</v>
      </c>
      <c r="AO80" s="180">
        <v>0.42787046123650629</v>
      </c>
      <c r="AP80" s="177">
        <v>0.16764102855708241</v>
      </c>
      <c r="AQ80" s="178">
        <v>0.30388101255571964</v>
      </c>
      <c r="AR80" s="178">
        <v>0.4186304138594803</v>
      </c>
      <c r="AS80" s="177">
        <v>0.24431661184210518</v>
      </c>
      <c r="AT80" s="179">
        <v>0.3252570945860509</v>
      </c>
      <c r="AU80" s="181">
        <v>0.31533888228299634</v>
      </c>
      <c r="AV80" s="180">
        <v>-0.21855670103092784</v>
      </c>
      <c r="AW80" s="177">
        <v>0.45892871089712051</v>
      </c>
      <c r="AX80" s="178">
        <v>7.1040985803988654E-2</v>
      </c>
      <c r="AY80" s="178">
        <v>0.1207925332964257</v>
      </c>
      <c r="AZ80" s="177">
        <v>-3.7517951686913298E-2</v>
      </c>
      <c r="BA80" s="179">
        <v>4.0600312147854423E-2</v>
      </c>
      <c r="BB80" s="181">
        <v>5.4601337913577908E-2</v>
      </c>
      <c r="BC80" s="180">
        <v>0.1187335092348285</v>
      </c>
      <c r="BD80" s="178">
        <v>-0.18628217869797581</v>
      </c>
      <c r="BE80" s="178">
        <v>-5.8971717402306889E-2</v>
      </c>
      <c r="BF80" s="178">
        <v>-0.19915254237288138</v>
      </c>
      <c r="BG80" s="178">
        <v>0.52026922635874939</v>
      </c>
      <c r="BH80" s="178">
        <v>0.13791336222996287</v>
      </c>
      <c r="BI80" s="181">
        <v>4.5945482599005549E-2</v>
      </c>
      <c r="BJ80" s="182">
        <v>0.3734276729559749</v>
      </c>
      <c r="BK80" s="178">
        <v>0.86145510835913308</v>
      </c>
      <c r="BL80" s="179">
        <v>0.61934477379095165</v>
      </c>
      <c r="BM80" s="179">
        <v>0.65532879818594103</v>
      </c>
      <c r="BN80" s="178">
        <v>-0.19557362240289067</v>
      </c>
      <c r="BO80" s="178">
        <v>0.12270285552728311</v>
      </c>
      <c r="BP80" s="181">
        <v>0.33142107851171931</v>
      </c>
      <c r="BQ80" s="182">
        <v>0.26960503720663986</v>
      </c>
      <c r="BR80" s="178">
        <v>-0.18835758835758831</v>
      </c>
      <c r="BS80" s="181">
        <v>4.0944123314066161E-3</v>
      </c>
    </row>
    <row r="81" spans="1:71" x14ac:dyDescent="0.3">
      <c r="A81" s="236" t="s">
        <v>188</v>
      </c>
      <c r="B81" s="228" t="s">
        <v>90</v>
      </c>
      <c r="C81" s="33"/>
      <c r="D81" s="166"/>
      <c r="E81" s="166"/>
      <c r="F81" s="168"/>
      <c r="G81" s="169"/>
      <c r="H81" s="169"/>
      <c r="I81" s="169"/>
      <c r="J81" s="170"/>
      <c r="K81" s="167"/>
      <c r="L81" s="166"/>
      <c r="M81" s="171"/>
      <c r="N81" s="169"/>
      <c r="O81" s="169"/>
      <c r="P81" s="169"/>
      <c r="Q81" s="169"/>
      <c r="R81" s="170"/>
      <c r="S81" s="172"/>
      <c r="T81" s="173"/>
      <c r="U81" s="170"/>
      <c r="V81" s="169"/>
      <c r="W81" s="169"/>
      <c r="X81" s="168"/>
      <c r="Y81" s="170"/>
      <c r="Z81" s="172"/>
      <c r="AA81" s="171"/>
      <c r="AB81" s="168"/>
      <c r="AC81" s="167"/>
      <c r="AD81" s="169"/>
      <c r="AE81" s="168"/>
      <c r="AF81" s="170"/>
      <c r="AG81" s="172"/>
      <c r="AH81" s="191"/>
      <c r="AI81" s="187"/>
      <c r="AJ81" s="192"/>
      <c r="AK81" s="187"/>
      <c r="AL81" s="168"/>
      <c r="AM81" s="170"/>
      <c r="AN81" s="172"/>
      <c r="AO81" s="189"/>
      <c r="AP81" s="186"/>
      <c r="AQ81" s="187"/>
      <c r="AR81" s="187"/>
      <c r="AS81" s="168"/>
      <c r="AT81" s="170"/>
      <c r="AU81" s="172"/>
      <c r="AV81" s="189"/>
      <c r="AW81" s="186"/>
      <c r="AX81" s="187"/>
      <c r="AY81" s="187"/>
      <c r="AZ81" s="168"/>
      <c r="BA81" s="170"/>
      <c r="BB81" s="172"/>
      <c r="BC81" s="189"/>
      <c r="BD81" s="187"/>
      <c r="BE81" s="187"/>
      <c r="BF81" s="187"/>
      <c r="BG81" s="187"/>
      <c r="BH81" s="187"/>
      <c r="BI81" s="190"/>
      <c r="BJ81" s="191"/>
      <c r="BK81" s="187"/>
      <c r="BL81" s="188"/>
      <c r="BM81" s="188"/>
      <c r="BN81" s="187"/>
      <c r="BO81" s="187"/>
      <c r="BP81" s="190"/>
      <c r="BQ81" s="191"/>
      <c r="BR81" s="187"/>
      <c r="BS81" s="190"/>
    </row>
    <row r="82" spans="1:71" ht="20.25" thickBot="1" x14ac:dyDescent="0.35">
      <c r="A82" s="237" t="s">
        <v>189</v>
      </c>
      <c r="B82" s="230" t="s">
        <v>91</v>
      </c>
      <c r="C82" s="90"/>
      <c r="D82" s="176">
        <v>0.125</v>
      </c>
      <c r="E82" s="176">
        <v>1.1825396825396823</v>
      </c>
      <c r="F82" s="177"/>
      <c r="G82" s="178"/>
      <c r="H82" s="178"/>
      <c r="I82" s="178"/>
      <c r="J82" s="179"/>
      <c r="K82" s="120"/>
      <c r="L82" s="176">
        <v>0.36363636363636354</v>
      </c>
      <c r="M82" s="180">
        <v>-0.77011494252873569</v>
      </c>
      <c r="N82" s="178">
        <v>-0.92765957446808511</v>
      </c>
      <c r="O82" s="178"/>
      <c r="P82" s="178">
        <v>2.7142857142857144</v>
      </c>
      <c r="Q82" s="178">
        <v>-0.73913043478260865</v>
      </c>
      <c r="R82" s="179"/>
      <c r="S82" s="181">
        <v>-0.8</v>
      </c>
      <c r="T82" s="182">
        <v>-0.7</v>
      </c>
      <c r="U82" s="179">
        <v>0.23529411764705888</v>
      </c>
      <c r="V82" s="178">
        <v>-0.27027027027027029</v>
      </c>
      <c r="W82" s="178">
        <v>-0.60099999999999998</v>
      </c>
      <c r="X82" s="177">
        <v>-0.42299999999999999</v>
      </c>
      <c r="Y82" s="179">
        <v>-0.54592105263157886</v>
      </c>
      <c r="Z82" s="181">
        <v>-0.40993333333333326</v>
      </c>
      <c r="AA82" s="180">
        <v>0</v>
      </c>
      <c r="AB82" s="177">
        <v>-0.57099999999999995</v>
      </c>
      <c r="AC82" s="120">
        <v>-0.44600000000000001</v>
      </c>
      <c r="AD82" s="178">
        <v>1.653</v>
      </c>
      <c r="AE82" s="177">
        <v>0.64658855961405859</v>
      </c>
      <c r="AF82" s="179">
        <v>1.3162561576354674</v>
      </c>
      <c r="AG82" s="181">
        <v>0.21945542876511115</v>
      </c>
      <c r="AH82" s="191">
        <v>0.33333333333333326</v>
      </c>
      <c r="AI82" s="187">
        <v>0.921875</v>
      </c>
      <c r="AJ82" s="192">
        <v>0.66964285714285721</v>
      </c>
      <c r="AK82" s="187">
        <v>-0.22222222222222221</v>
      </c>
      <c r="AL82" s="177">
        <v>1.0090406830738323</v>
      </c>
      <c r="AM82" s="179">
        <v>0.14156679260389815</v>
      </c>
      <c r="AN82" s="181">
        <v>0.27855911946189349</v>
      </c>
      <c r="AO82" s="189">
        <v>2.125</v>
      </c>
      <c r="AP82" s="186">
        <v>-0.41112195121951223</v>
      </c>
      <c r="AQ82" s="187">
        <v>0.4586951871657754</v>
      </c>
      <c r="AR82" s="187">
        <v>0.50028571428571422</v>
      </c>
      <c r="AS82" s="177">
        <v>-0.29166666666666663</v>
      </c>
      <c r="AT82" s="179">
        <v>4.9928767123287532E-2</v>
      </c>
      <c r="AU82" s="181">
        <v>0.18840579710144922</v>
      </c>
      <c r="AV82" s="189">
        <v>-0.76</v>
      </c>
      <c r="AW82" s="186">
        <v>1.1130991826816876</v>
      </c>
      <c r="AX82" s="187">
        <v>-0.25368800774261668</v>
      </c>
      <c r="AY82" s="187">
        <v>1.2535390084428362</v>
      </c>
      <c r="AZ82" s="177">
        <v>2.1764705882352939</v>
      </c>
      <c r="BA82" s="179">
        <v>1.6209840719787905</v>
      </c>
      <c r="BB82" s="181">
        <v>0.84146341463414642</v>
      </c>
      <c r="BC82" s="189">
        <v>1.48</v>
      </c>
      <c r="BD82" s="187">
        <v>2.5019862011289984</v>
      </c>
      <c r="BE82" s="187">
        <v>2.1830864149015601</v>
      </c>
      <c r="BF82" s="187">
        <v>-0.74647887323943662</v>
      </c>
      <c r="BG82" s="187">
        <v>-0.14814814814814814</v>
      </c>
      <c r="BH82" s="187">
        <v>-0.49025511138722289</v>
      </c>
      <c r="BI82" s="190">
        <v>-3.9735099337748325E-2</v>
      </c>
      <c r="BJ82" s="191">
        <v>0.73333333333333339</v>
      </c>
      <c r="BK82" s="187">
        <v>-0.74626865671641784</v>
      </c>
      <c r="BL82" s="188">
        <v>-0.46913580246913578</v>
      </c>
      <c r="BM82" s="188">
        <v>5.555555555555558E-2</v>
      </c>
      <c r="BN82" s="187">
        <v>-0.52173913043478259</v>
      </c>
      <c r="BO82" s="187">
        <v>-0.375</v>
      </c>
      <c r="BP82" s="190">
        <v>-0.42758620689655169</v>
      </c>
      <c r="BQ82" s="191">
        <v>-0.23076923076923073</v>
      </c>
      <c r="BR82" s="187">
        <v>0.88235294117647056</v>
      </c>
      <c r="BS82" s="190">
        <v>0.20930232558139528</v>
      </c>
    </row>
    <row r="83" spans="1:71" x14ac:dyDescent="0.3">
      <c r="A83" s="233" t="s">
        <v>190</v>
      </c>
      <c r="B83" s="234" t="s">
        <v>90</v>
      </c>
      <c r="C83" s="54"/>
      <c r="D83" s="185"/>
      <c r="E83" s="185"/>
      <c r="F83" s="186"/>
      <c r="G83" s="187"/>
      <c r="H83" s="187"/>
      <c r="I83" s="187"/>
      <c r="J83" s="188"/>
      <c r="K83" s="131"/>
      <c r="L83" s="185"/>
      <c r="M83" s="189"/>
      <c r="N83" s="187"/>
      <c r="O83" s="187"/>
      <c r="P83" s="187"/>
      <c r="Q83" s="187"/>
      <c r="R83" s="188"/>
      <c r="S83" s="190"/>
      <c r="T83" s="191"/>
      <c r="U83" s="188"/>
      <c r="V83" s="187"/>
      <c r="W83" s="187"/>
      <c r="X83" s="186"/>
      <c r="Y83" s="188"/>
      <c r="Z83" s="190"/>
      <c r="AA83" s="171"/>
      <c r="AB83" s="186"/>
      <c r="AC83" s="131"/>
      <c r="AD83" s="187"/>
      <c r="AE83" s="186"/>
      <c r="AF83" s="188"/>
      <c r="AG83" s="188"/>
      <c r="AH83" s="171"/>
      <c r="AI83" s="169"/>
      <c r="AJ83" s="174"/>
      <c r="AK83" s="169"/>
      <c r="AL83" s="186"/>
      <c r="AM83" s="188"/>
      <c r="AN83" s="190"/>
      <c r="AO83" s="171"/>
      <c r="AP83" s="168"/>
      <c r="AQ83" s="169"/>
      <c r="AR83" s="169"/>
      <c r="AS83" s="186"/>
      <c r="AT83" s="188"/>
      <c r="AU83" s="190"/>
      <c r="AV83" s="171"/>
      <c r="AW83" s="168"/>
      <c r="AX83" s="169"/>
      <c r="AY83" s="169"/>
      <c r="AZ83" s="186"/>
      <c r="BA83" s="188"/>
      <c r="BB83" s="190"/>
      <c r="BC83" s="171"/>
      <c r="BD83" s="169"/>
      <c r="BE83" s="169"/>
      <c r="BF83" s="169"/>
      <c r="BG83" s="169"/>
      <c r="BH83" s="169"/>
      <c r="BI83" s="172"/>
      <c r="BJ83" s="173"/>
      <c r="BK83" s="169"/>
      <c r="BL83" s="170"/>
      <c r="BM83" s="170"/>
      <c r="BN83" s="169"/>
      <c r="BO83" s="169"/>
      <c r="BP83" s="172"/>
      <c r="BQ83" s="173"/>
      <c r="BR83" s="169"/>
      <c r="BS83" s="172"/>
    </row>
    <row r="84" spans="1:71" ht="20.25" thickBot="1" x14ac:dyDescent="0.35">
      <c r="A84" s="229" t="s">
        <v>191</v>
      </c>
      <c r="B84" s="230" t="s">
        <v>91</v>
      </c>
      <c r="C84" s="90" t="e">
        <v>#REF!</v>
      </c>
      <c r="D84" s="176">
        <v>5.0072691618487264E-2</v>
      </c>
      <c r="E84" s="176">
        <v>8.1492691094082081E-2</v>
      </c>
      <c r="F84" s="177" t="e">
        <v>#REF!</v>
      </c>
      <c r="G84" s="178" t="e">
        <v>#REF!</v>
      </c>
      <c r="H84" s="178"/>
      <c r="I84" s="178" t="e">
        <v>#REF!</v>
      </c>
      <c r="J84" s="179" t="e">
        <v>#REF!</v>
      </c>
      <c r="K84" s="120"/>
      <c r="L84" s="176">
        <v>7.895441960165539E-2</v>
      </c>
      <c r="M84" s="180">
        <v>0.24359658484525082</v>
      </c>
      <c r="N84" s="178">
        <v>0.23076923076923084</v>
      </c>
      <c r="O84" s="178"/>
      <c r="P84" s="178">
        <v>0.24844591794446758</v>
      </c>
      <c r="Q84" s="178">
        <v>0.17476794091226666</v>
      </c>
      <c r="R84" s="179"/>
      <c r="S84" s="181">
        <v>0.22264838166717249</v>
      </c>
      <c r="T84" s="182">
        <v>0.27655009654580565</v>
      </c>
      <c r="U84" s="179">
        <v>-2.1446518305814788E-2</v>
      </c>
      <c r="V84" s="178">
        <v>0.11385412592882282</v>
      </c>
      <c r="W84" s="178">
        <v>-5.6852284094698224E-2</v>
      </c>
      <c r="X84" s="177">
        <v>-3.5999999999999997E-2</v>
      </c>
      <c r="Y84" s="179">
        <v>-4.6331465408275152E-2</v>
      </c>
      <c r="Z84" s="181">
        <v>2.8000000000000001E-2</v>
      </c>
      <c r="AA84" s="180">
        <v>-0.21548821548821551</v>
      </c>
      <c r="AB84" s="177">
        <v>-6.9050894085281977E-2</v>
      </c>
      <c r="AC84" s="120">
        <v>-0.14540267719991218</v>
      </c>
      <c r="AD84" s="178">
        <v>-5.0026515821106621E-2</v>
      </c>
      <c r="AE84" s="177">
        <v>0.1316468570944993</v>
      </c>
      <c r="AF84" s="179">
        <v>4.0878541831672166E-2</v>
      </c>
      <c r="AG84" s="179">
        <v>-5.2570963722547437E-2</v>
      </c>
      <c r="AH84" s="180">
        <v>0.11244635193133057</v>
      </c>
      <c r="AI84" s="178">
        <v>-1.0579196217496145E-3</v>
      </c>
      <c r="AJ84" s="120">
        <v>5.3269309778142926E-2</v>
      </c>
      <c r="AK84" s="177">
        <v>9.3133606252326029E-2</v>
      </c>
      <c r="AL84" s="177">
        <v>1.041320275458002E-3</v>
      </c>
      <c r="AM84" s="179">
        <v>4.3001992943097811E-2</v>
      </c>
      <c r="AN84" s="181">
        <v>4.764799863839686E-2</v>
      </c>
      <c r="AO84" s="180">
        <v>0.25</v>
      </c>
      <c r="AP84" s="177">
        <v>0.36025158609482477</v>
      </c>
      <c r="AQ84" s="178">
        <v>0.30452785717280895</v>
      </c>
      <c r="AR84" s="178">
        <v>0.2516558004936591</v>
      </c>
      <c r="AS84" s="177">
        <v>0.19115681534622553</v>
      </c>
      <c r="AT84" s="179">
        <v>0.2200958867427889</v>
      </c>
      <c r="AU84" s="181">
        <v>0.25850672108602102</v>
      </c>
      <c r="AV84" s="180">
        <v>0.13063271604938276</v>
      </c>
      <c r="AW84" s="177">
        <v>0.13858132836136283</v>
      </c>
      <c r="AX84" s="178">
        <v>0.13472354093180905</v>
      </c>
      <c r="AY84" s="178">
        <v>8.2165124498629893E-2</v>
      </c>
      <c r="AZ84" s="177">
        <v>9.382336757903853E-2</v>
      </c>
      <c r="BA84" s="179">
        <v>8.8105009092561914E-2</v>
      </c>
      <c r="BB84" s="181">
        <v>0.11008883248730972</v>
      </c>
      <c r="BC84" s="180">
        <v>5.4596328396916416E-3</v>
      </c>
      <c r="BD84" s="178">
        <v>3.3913166829106389E-2</v>
      </c>
      <c r="BE84" s="178">
        <v>2.0474175129060468E-2</v>
      </c>
      <c r="BF84" s="178">
        <v>2.8465502073645954E-2</v>
      </c>
      <c r="BG84" s="178">
        <v>0.12289587196617013</v>
      </c>
      <c r="BH84" s="178">
        <v>7.6830701087320374E-2</v>
      </c>
      <c r="BI84" s="181">
        <v>4.9664983646121152E-2</v>
      </c>
      <c r="BJ84" s="182">
        <v>0.19047619047619047</v>
      </c>
      <c r="BK84" s="178">
        <v>0.13849374961512417</v>
      </c>
      <c r="BL84" s="179">
        <v>0.16322907588521995</v>
      </c>
      <c r="BM84" s="179">
        <v>6.3114804179140949E-2</v>
      </c>
      <c r="BN84" s="178">
        <v>7.2486941690650397E-3</v>
      </c>
      <c r="BO84" s="178">
        <v>3.3277349198667761E-2</v>
      </c>
      <c r="BP84" s="181">
        <v>9.4176372712146517E-2</v>
      </c>
      <c r="BQ84" s="182">
        <v>-4.0797720797720816E-2</v>
      </c>
      <c r="BR84" s="178">
        <v>-0.12997620077888361</v>
      </c>
      <c r="BS84" s="181">
        <v>-8.6547533159442858E-2</v>
      </c>
    </row>
    <row r="86" spans="1:71" x14ac:dyDescent="0.3">
      <c r="BD86" s="1" t="s">
        <v>166</v>
      </c>
    </row>
    <row r="87" spans="1:71" x14ac:dyDescent="0.3">
      <c r="BD87" s="1" t="s">
        <v>167</v>
      </c>
    </row>
    <row r="88" spans="1:71" x14ac:dyDescent="0.3">
      <c r="BD88" s="1" t="s">
        <v>168</v>
      </c>
    </row>
    <row r="89" spans="1:71" x14ac:dyDescent="0.3">
      <c r="BD89" s="1" t="s">
        <v>169</v>
      </c>
    </row>
    <row r="92" spans="1:71" x14ac:dyDescent="0.3">
      <c r="BD92" s="1" t="s">
        <v>136</v>
      </c>
    </row>
    <row r="93" spans="1:71" x14ac:dyDescent="0.3">
      <c r="BD93" s="1" t="s">
        <v>165</v>
      </c>
    </row>
    <row r="95" spans="1:71" x14ac:dyDescent="0.3">
      <c r="BD95" s="1" t="s">
        <v>137</v>
      </c>
    </row>
    <row r="96" spans="1:71" x14ac:dyDescent="0.3">
      <c r="BD96" s="1" t="s">
        <v>139</v>
      </c>
    </row>
  </sheetData>
  <mergeCells count="28">
    <mergeCell ref="BQ67:BS67"/>
    <mergeCell ref="M5:S5"/>
    <mergeCell ref="T5:Z5"/>
    <mergeCell ref="AA5:AG5"/>
    <mergeCell ref="AH5:AN5"/>
    <mergeCell ref="M25:S25"/>
    <mergeCell ref="T25:Z25"/>
    <mergeCell ref="AA25:AG25"/>
    <mergeCell ref="AH25:AN25"/>
    <mergeCell ref="M67:S67"/>
    <mergeCell ref="T67:Z67"/>
    <mergeCell ref="AA67:AG67"/>
    <mergeCell ref="AH67:AN67"/>
    <mergeCell ref="M47:S47"/>
    <mergeCell ref="T47:Z47"/>
    <mergeCell ref="AA47:AG47"/>
    <mergeCell ref="AH47:AN47"/>
    <mergeCell ref="BQ5:BS5"/>
    <mergeCell ref="BQ25:BS25"/>
    <mergeCell ref="BQ47:BS47"/>
    <mergeCell ref="BJ5:BP5"/>
    <mergeCell ref="BJ25:BP25"/>
    <mergeCell ref="BJ47:BP47"/>
    <mergeCell ref="BJ67:BP67"/>
    <mergeCell ref="AO5:AU5"/>
    <mergeCell ref="AO25:AU25"/>
    <mergeCell ref="AO47:AU47"/>
    <mergeCell ref="AO67:AU67"/>
  </mergeCells>
  <phoneticPr fontId="3"/>
  <pageMargins left="0.7" right="0.7" top="0.75" bottom="0.75" header="0.3" footer="0.3"/>
  <pageSetup paperSize="8" scale="42"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D6C0CD-F06F-4B4E-AD48-06C8A119FCCA}">
  <sheetPr>
    <pageSetUpPr fitToPage="1"/>
  </sheetPr>
  <dimension ref="A1:BR74"/>
  <sheetViews>
    <sheetView zoomScale="80" zoomScaleNormal="80" workbookViewId="0">
      <pane xSplit="1" ySplit="7" topLeftCell="BA8" activePane="bottomRight" state="frozen"/>
      <selection pane="topRight" activeCell="B1" sqref="B1"/>
      <selection pane="bottomLeft" activeCell="A8" sqref="A8"/>
      <selection pane="bottomRight" activeCell="BP70" sqref="BP70"/>
    </sheetView>
  </sheetViews>
  <sheetFormatPr defaultColWidth="8.375" defaultRowHeight="19.5" x14ac:dyDescent="0.3"/>
  <cols>
    <col min="1" max="1" width="30.375" style="1" customWidth="1"/>
    <col min="2" max="2" width="11.625" style="1" hidden="1" customWidth="1"/>
    <col min="3" max="10" width="14.125" style="1" hidden="1" customWidth="1"/>
    <col min="11" max="11" width="14.125" style="1" customWidth="1"/>
    <col min="12" max="17" width="14.125" style="1" hidden="1" customWidth="1"/>
    <col min="18" max="18" width="14.125" style="1" customWidth="1"/>
    <col min="19" max="24" width="14.125" style="1" hidden="1" customWidth="1"/>
    <col min="25" max="25" width="14.125" style="1" customWidth="1"/>
    <col min="26" max="26" width="15.375" style="1" hidden="1" customWidth="1"/>
    <col min="27" max="30" width="14.125" style="1" hidden="1" customWidth="1"/>
    <col min="31" max="31" width="12.625" style="1" hidden="1" customWidth="1"/>
    <col min="32" max="32" width="14.125" style="1" customWidth="1"/>
    <col min="33" max="33" width="15.375" style="1" hidden="1" customWidth="1"/>
    <col min="34" max="34" width="14.125" style="1" hidden="1" customWidth="1"/>
    <col min="35" max="35" width="14" style="1" hidden="1" customWidth="1"/>
    <col min="36" max="38" width="14.125" style="1" hidden="1" customWidth="1"/>
    <col min="39" max="39" width="14.125" style="1" customWidth="1"/>
    <col min="40" max="40" width="15.375" style="1" customWidth="1"/>
    <col min="41" max="41" width="14.125" style="1" customWidth="1"/>
    <col min="42" max="42" width="14.125" style="1" hidden="1" customWidth="1"/>
    <col min="43" max="44" width="14.125" style="1" customWidth="1"/>
    <col min="45" max="45" width="14.125" style="1" hidden="1" customWidth="1"/>
    <col min="46" max="46" width="14.125" style="1" customWidth="1"/>
    <col min="47" max="47" width="15.375" style="1" customWidth="1"/>
    <col min="48" max="53" width="14.125" style="1" customWidth="1"/>
    <col min="54" max="54" width="15.375" style="1" customWidth="1"/>
    <col min="55" max="116" width="14.125" style="1" customWidth="1"/>
    <col min="117" max="256" width="8.375" style="1"/>
    <col min="257" max="257" width="42.625" style="1" customWidth="1"/>
    <col min="258" max="258" width="12.125" style="1" customWidth="1"/>
    <col min="259" max="261" width="11.625" style="1" customWidth="1"/>
    <col min="262" max="265" width="0" style="1" hidden="1" customWidth="1"/>
    <col min="266" max="272" width="11.625" style="1" customWidth="1"/>
    <col min="273" max="273" width="2.375" style="1" customWidth="1"/>
    <col min="274" max="512" width="8.375" style="1"/>
    <col min="513" max="513" width="42.625" style="1" customWidth="1"/>
    <col min="514" max="514" width="12.125" style="1" customWidth="1"/>
    <col min="515" max="517" width="11.625" style="1" customWidth="1"/>
    <col min="518" max="521" width="0" style="1" hidden="1" customWidth="1"/>
    <col min="522" max="528" width="11.625" style="1" customWidth="1"/>
    <col min="529" max="529" width="2.375" style="1" customWidth="1"/>
    <col min="530" max="768" width="8.375" style="1"/>
    <col min="769" max="769" width="42.625" style="1" customWidth="1"/>
    <col min="770" max="770" width="12.125" style="1" customWidth="1"/>
    <col min="771" max="773" width="11.625" style="1" customWidth="1"/>
    <col min="774" max="777" width="0" style="1" hidden="1" customWidth="1"/>
    <col min="778" max="784" width="11.625" style="1" customWidth="1"/>
    <col min="785" max="785" width="2.375" style="1" customWidth="1"/>
    <col min="786" max="1024" width="8.375" style="1"/>
    <col min="1025" max="1025" width="42.625" style="1" customWidth="1"/>
    <col min="1026" max="1026" width="12.125" style="1" customWidth="1"/>
    <col min="1027" max="1029" width="11.625" style="1" customWidth="1"/>
    <col min="1030" max="1033" width="0" style="1" hidden="1" customWidth="1"/>
    <col min="1034" max="1040" width="11.625" style="1" customWidth="1"/>
    <col min="1041" max="1041" width="2.375" style="1" customWidth="1"/>
    <col min="1042" max="1280" width="8.375" style="1"/>
    <col min="1281" max="1281" width="42.625" style="1" customWidth="1"/>
    <col min="1282" max="1282" width="12.125" style="1" customWidth="1"/>
    <col min="1283" max="1285" width="11.625" style="1" customWidth="1"/>
    <col min="1286" max="1289" width="0" style="1" hidden="1" customWidth="1"/>
    <col min="1290" max="1296" width="11.625" style="1" customWidth="1"/>
    <col min="1297" max="1297" width="2.375" style="1" customWidth="1"/>
    <col min="1298" max="1536" width="8.375" style="1"/>
    <col min="1537" max="1537" width="42.625" style="1" customWidth="1"/>
    <col min="1538" max="1538" width="12.125" style="1" customWidth="1"/>
    <col min="1539" max="1541" width="11.625" style="1" customWidth="1"/>
    <col min="1542" max="1545" width="0" style="1" hidden="1" customWidth="1"/>
    <col min="1546" max="1552" width="11.625" style="1" customWidth="1"/>
    <col min="1553" max="1553" width="2.375" style="1" customWidth="1"/>
    <col min="1554" max="1792" width="8.375" style="1"/>
    <col min="1793" max="1793" width="42.625" style="1" customWidth="1"/>
    <col min="1794" max="1794" width="12.125" style="1" customWidth="1"/>
    <col min="1795" max="1797" width="11.625" style="1" customWidth="1"/>
    <col min="1798" max="1801" width="0" style="1" hidden="1" customWidth="1"/>
    <col min="1802" max="1808" width="11.625" style="1" customWidth="1"/>
    <col min="1809" max="1809" width="2.375" style="1" customWidth="1"/>
    <col min="1810" max="2048" width="8.375" style="1"/>
    <col min="2049" max="2049" width="42.625" style="1" customWidth="1"/>
    <col min="2050" max="2050" width="12.125" style="1" customWidth="1"/>
    <col min="2051" max="2053" width="11.625" style="1" customWidth="1"/>
    <col min="2054" max="2057" width="0" style="1" hidden="1" customWidth="1"/>
    <col min="2058" max="2064" width="11.625" style="1" customWidth="1"/>
    <col min="2065" max="2065" width="2.375" style="1" customWidth="1"/>
    <col min="2066" max="2304" width="8.375" style="1"/>
    <col min="2305" max="2305" width="42.625" style="1" customWidth="1"/>
    <col min="2306" max="2306" width="12.125" style="1" customWidth="1"/>
    <col min="2307" max="2309" width="11.625" style="1" customWidth="1"/>
    <col min="2310" max="2313" width="0" style="1" hidden="1" customWidth="1"/>
    <col min="2314" max="2320" width="11.625" style="1" customWidth="1"/>
    <col min="2321" max="2321" width="2.375" style="1" customWidth="1"/>
    <col min="2322" max="2560" width="8.375" style="1"/>
    <col min="2561" max="2561" width="42.625" style="1" customWidth="1"/>
    <col min="2562" max="2562" width="12.125" style="1" customWidth="1"/>
    <col min="2563" max="2565" width="11.625" style="1" customWidth="1"/>
    <col min="2566" max="2569" width="0" style="1" hidden="1" customWidth="1"/>
    <col min="2570" max="2576" width="11.625" style="1" customWidth="1"/>
    <col min="2577" max="2577" width="2.375" style="1" customWidth="1"/>
    <col min="2578" max="2816" width="8.375" style="1"/>
    <col min="2817" max="2817" width="42.625" style="1" customWidth="1"/>
    <col min="2818" max="2818" width="12.125" style="1" customWidth="1"/>
    <col min="2819" max="2821" width="11.625" style="1" customWidth="1"/>
    <col min="2822" max="2825" width="0" style="1" hidden="1" customWidth="1"/>
    <col min="2826" max="2832" width="11.625" style="1" customWidth="1"/>
    <col min="2833" max="2833" width="2.375" style="1" customWidth="1"/>
    <col min="2834" max="3072" width="8.375" style="1"/>
    <col min="3073" max="3073" width="42.625" style="1" customWidth="1"/>
    <col min="3074" max="3074" width="12.125" style="1" customWidth="1"/>
    <col min="3075" max="3077" width="11.625" style="1" customWidth="1"/>
    <col min="3078" max="3081" width="0" style="1" hidden="1" customWidth="1"/>
    <col min="3082" max="3088" width="11.625" style="1" customWidth="1"/>
    <col min="3089" max="3089" width="2.375" style="1" customWidth="1"/>
    <col min="3090" max="3328" width="8.375" style="1"/>
    <col min="3329" max="3329" width="42.625" style="1" customWidth="1"/>
    <col min="3330" max="3330" width="12.125" style="1" customWidth="1"/>
    <col min="3331" max="3333" width="11.625" style="1" customWidth="1"/>
    <col min="3334" max="3337" width="0" style="1" hidden="1" customWidth="1"/>
    <col min="3338" max="3344" width="11.625" style="1" customWidth="1"/>
    <col min="3345" max="3345" width="2.375" style="1" customWidth="1"/>
    <col min="3346" max="3584" width="8.375" style="1"/>
    <col min="3585" max="3585" width="42.625" style="1" customWidth="1"/>
    <col min="3586" max="3586" width="12.125" style="1" customWidth="1"/>
    <col min="3587" max="3589" width="11.625" style="1" customWidth="1"/>
    <col min="3590" max="3593" width="0" style="1" hidden="1" customWidth="1"/>
    <col min="3594" max="3600" width="11.625" style="1" customWidth="1"/>
    <col min="3601" max="3601" width="2.375" style="1" customWidth="1"/>
    <col min="3602" max="3840" width="8.375" style="1"/>
    <col min="3841" max="3841" width="42.625" style="1" customWidth="1"/>
    <col min="3842" max="3842" width="12.125" style="1" customWidth="1"/>
    <col min="3843" max="3845" width="11.625" style="1" customWidth="1"/>
    <col min="3846" max="3849" width="0" style="1" hidden="1" customWidth="1"/>
    <col min="3850" max="3856" width="11.625" style="1" customWidth="1"/>
    <col min="3857" max="3857" width="2.375" style="1" customWidth="1"/>
    <col min="3858" max="4096" width="8.375" style="1"/>
    <col min="4097" max="4097" width="42.625" style="1" customWidth="1"/>
    <col min="4098" max="4098" width="12.125" style="1" customWidth="1"/>
    <col min="4099" max="4101" width="11.625" style="1" customWidth="1"/>
    <col min="4102" max="4105" width="0" style="1" hidden="1" customWidth="1"/>
    <col min="4106" max="4112" width="11.625" style="1" customWidth="1"/>
    <col min="4113" max="4113" width="2.375" style="1" customWidth="1"/>
    <col min="4114" max="4352" width="8.375" style="1"/>
    <col min="4353" max="4353" width="42.625" style="1" customWidth="1"/>
    <col min="4354" max="4354" width="12.125" style="1" customWidth="1"/>
    <col min="4355" max="4357" width="11.625" style="1" customWidth="1"/>
    <col min="4358" max="4361" width="0" style="1" hidden="1" customWidth="1"/>
    <col min="4362" max="4368" width="11.625" style="1" customWidth="1"/>
    <col min="4369" max="4369" width="2.375" style="1" customWidth="1"/>
    <col min="4370" max="4608" width="8.375" style="1"/>
    <col min="4609" max="4609" width="42.625" style="1" customWidth="1"/>
    <col min="4610" max="4610" width="12.125" style="1" customWidth="1"/>
    <col min="4611" max="4613" width="11.625" style="1" customWidth="1"/>
    <col min="4614" max="4617" width="0" style="1" hidden="1" customWidth="1"/>
    <col min="4618" max="4624" width="11.625" style="1" customWidth="1"/>
    <col min="4625" max="4625" width="2.375" style="1" customWidth="1"/>
    <col min="4626" max="4864" width="8.375" style="1"/>
    <col min="4865" max="4865" width="42.625" style="1" customWidth="1"/>
    <col min="4866" max="4866" width="12.125" style="1" customWidth="1"/>
    <col min="4867" max="4869" width="11.625" style="1" customWidth="1"/>
    <col min="4870" max="4873" width="0" style="1" hidden="1" customWidth="1"/>
    <col min="4874" max="4880" width="11.625" style="1" customWidth="1"/>
    <col min="4881" max="4881" width="2.375" style="1" customWidth="1"/>
    <col min="4882" max="5120" width="8.375" style="1"/>
    <col min="5121" max="5121" width="42.625" style="1" customWidth="1"/>
    <col min="5122" max="5122" width="12.125" style="1" customWidth="1"/>
    <col min="5123" max="5125" width="11.625" style="1" customWidth="1"/>
    <col min="5126" max="5129" width="0" style="1" hidden="1" customWidth="1"/>
    <col min="5130" max="5136" width="11.625" style="1" customWidth="1"/>
    <col min="5137" max="5137" width="2.375" style="1" customWidth="1"/>
    <col min="5138" max="5376" width="8.375" style="1"/>
    <col min="5377" max="5377" width="42.625" style="1" customWidth="1"/>
    <col min="5378" max="5378" width="12.125" style="1" customWidth="1"/>
    <col min="5379" max="5381" width="11.625" style="1" customWidth="1"/>
    <col min="5382" max="5385" width="0" style="1" hidden="1" customWidth="1"/>
    <col min="5386" max="5392" width="11.625" style="1" customWidth="1"/>
    <col min="5393" max="5393" width="2.375" style="1" customWidth="1"/>
    <col min="5394" max="5632" width="8.375" style="1"/>
    <col min="5633" max="5633" width="42.625" style="1" customWidth="1"/>
    <col min="5634" max="5634" width="12.125" style="1" customWidth="1"/>
    <col min="5635" max="5637" width="11.625" style="1" customWidth="1"/>
    <col min="5638" max="5641" width="0" style="1" hidden="1" customWidth="1"/>
    <col min="5642" max="5648" width="11.625" style="1" customWidth="1"/>
    <col min="5649" max="5649" width="2.375" style="1" customWidth="1"/>
    <col min="5650" max="5888" width="8.375" style="1"/>
    <col min="5889" max="5889" width="42.625" style="1" customWidth="1"/>
    <col min="5890" max="5890" width="12.125" style="1" customWidth="1"/>
    <col min="5891" max="5893" width="11.625" style="1" customWidth="1"/>
    <col min="5894" max="5897" width="0" style="1" hidden="1" customWidth="1"/>
    <col min="5898" max="5904" width="11.625" style="1" customWidth="1"/>
    <col min="5905" max="5905" width="2.375" style="1" customWidth="1"/>
    <col min="5906" max="6144" width="8.375" style="1"/>
    <col min="6145" max="6145" width="42.625" style="1" customWidth="1"/>
    <col min="6146" max="6146" width="12.125" style="1" customWidth="1"/>
    <col min="6147" max="6149" width="11.625" style="1" customWidth="1"/>
    <col min="6150" max="6153" width="0" style="1" hidden="1" customWidth="1"/>
    <col min="6154" max="6160" width="11.625" style="1" customWidth="1"/>
    <col min="6161" max="6161" width="2.375" style="1" customWidth="1"/>
    <col min="6162" max="6400" width="8.375" style="1"/>
    <col min="6401" max="6401" width="42.625" style="1" customWidth="1"/>
    <col min="6402" max="6402" width="12.125" style="1" customWidth="1"/>
    <col min="6403" max="6405" width="11.625" style="1" customWidth="1"/>
    <col min="6406" max="6409" width="0" style="1" hidden="1" customWidth="1"/>
    <col min="6410" max="6416" width="11.625" style="1" customWidth="1"/>
    <col min="6417" max="6417" width="2.375" style="1" customWidth="1"/>
    <col min="6418" max="6656" width="8.375" style="1"/>
    <col min="6657" max="6657" width="42.625" style="1" customWidth="1"/>
    <col min="6658" max="6658" width="12.125" style="1" customWidth="1"/>
    <col min="6659" max="6661" width="11.625" style="1" customWidth="1"/>
    <col min="6662" max="6665" width="0" style="1" hidden="1" customWidth="1"/>
    <col min="6666" max="6672" width="11.625" style="1" customWidth="1"/>
    <col min="6673" max="6673" width="2.375" style="1" customWidth="1"/>
    <col min="6674" max="6912" width="8.375" style="1"/>
    <col min="6913" max="6913" width="42.625" style="1" customWidth="1"/>
    <col min="6914" max="6914" width="12.125" style="1" customWidth="1"/>
    <col min="6915" max="6917" width="11.625" style="1" customWidth="1"/>
    <col min="6918" max="6921" width="0" style="1" hidden="1" customWidth="1"/>
    <col min="6922" max="6928" width="11.625" style="1" customWidth="1"/>
    <col min="6929" max="6929" width="2.375" style="1" customWidth="1"/>
    <col min="6930" max="7168" width="8.375" style="1"/>
    <col min="7169" max="7169" width="42.625" style="1" customWidth="1"/>
    <col min="7170" max="7170" width="12.125" style="1" customWidth="1"/>
    <col min="7171" max="7173" width="11.625" style="1" customWidth="1"/>
    <col min="7174" max="7177" width="0" style="1" hidden="1" customWidth="1"/>
    <col min="7178" max="7184" width="11.625" style="1" customWidth="1"/>
    <col min="7185" max="7185" width="2.375" style="1" customWidth="1"/>
    <col min="7186" max="7424" width="8.375" style="1"/>
    <col min="7425" max="7425" width="42.625" style="1" customWidth="1"/>
    <col min="7426" max="7426" width="12.125" style="1" customWidth="1"/>
    <col min="7427" max="7429" width="11.625" style="1" customWidth="1"/>
    <col min="7430" max="7433" width="0" style="1" hidden="1" customWidth="1"/>
    <col min="7434" max="7440" width="11.625" style="1" customWidth="1"/>
    <col min="7441" max="7441" width="2.375" style="1" customWidth="1"/>
    <col min="7442" max="7680" width="8.375" style="1"/>
    <col min="7681" max="7681" width="42.625" style="1" customWidth="1"/>
    <col min="7682" max="7682" width="12.125" style="1" customWidth="1"/>
    <col min="7683" max="7685" width="11.625" style="1" customWidth="1"/>
    <col min="7686" max="7689" width="0" style="1" hidden="1" customWidth="1"/>
    <col min="7690" max="7696" width="11.625" style="1" customWidth="1"/>
    <col min="7697" max="7697" width="2.375" style="1" customWidth="1"/>
    <col min="7698" max="7936" width="8.375" style="1"/>
    <col min="7937" max="7937" width="42.625" style="1" customWidth="1"/>
    <col min="7938" max="7938" width="12.125" style="1" customWidth="1"/>
    <col min="7939" max="7941" width="11.625" style="1" customWidth="1"/>
    <col min="7942" max="7945" width="0" style="1" hidden="1" customWidth="1"/>
    <col min="7946" max="7952" width="11.625" style="1" customWidth="1"/>
    <col min="7953" max="7953" width="2.375" style="1" customWidth="1"/>
    <col min="7954" max="8192" width="8.375" style="1"/>
    <col min="8193" max="8193" width="42.625" style="1" customWidth="1"/>
    <col min="8194" max="8194" width="12.125" style="1" customWidth="1"/>
    <col min="8195" max="8197" width="11.625" style="1" customWidth="1"/>
    <col min="8198" max="8201" width="0" style="1" hidden="1" customWidth="1"/>
    <col min="8202" max="8208" width="11.625" style="1" customWidth="1"/>
    <col min="8209" max="8209" width="2.375" style="1" customWidth="1"/>
    <col min="8210" max="8448" width="8.375" style="1"/>
    <col min="8449" max="8449" width="42.625" style="1" customWidth="1"/>
    <col min="8450" max="8450" width="12.125" style="1" customWidth="1"/>
    <col min="8451" max="8453" width="11.625" style="1" customWidth="1"/>
    <col min="8454" max="8457" width="0" style="1" hidden="1" customWidth="1"/>
    <col min="8458" max="8464" width="11.625" style="1" customWidth="1"/>
    <col min="8465" max="8465" width="2.375" style="1" customWidth="1"/>
    <col min="8466" max="8704" width="8.375" style="1"/>
    <col min="8705" max="8705" width="42.625" style="1" customWidth="1"/>
    <col min="8706" max="8706" width="12.125" style="1" customWidth="1"/>
    <col min="8707" max="8709" width="11.625" style="1" customWidth="1"/>
    <col min="8710" max="8713" width="0" style="1" hidden="1" customWidth="1"/>
    <col min="8714" max="8720" width="11.625" style="1" customWidth="1"/>
    <col min="8721" max="8721" width="2.375" style="1" customWidth="1"/>
    <col min="8722" max="8960" width="8.375" style="1"/>
    <col min="8961" max="8961" width="42.625" style="1" customWidth="1"/>
    <col min="8962" max="8962" width="12.125" style="1" customWidth="1"/>
    <col min="8963" max="8965" width="11.625" style="1" customWidth="1"/>
    <col min="8966" max="8969" width="0" style="1" hidden="1" customWidth="1"/>
    <col min="8970" max="8976" width="11.625" style="1" customWidth="1"/>
    <col min="8977" max="8977" width="2.375" style="1" customWidth="1"/>
    <col min="8978" max="9216" width="8.375" style="1"/>
    <col min="9217" max="9217" width="42.625" style="1" customWidth="1"/>
    <col min="9218" max="9218" width="12.125" style="1" customWidth="1"/>
    <col min="9219" max="9221" width="11.625" style="1" customWidth="1"/>
    <col min="9222" max="9225" width="0" style="1" hidden="1" customWidth="1"/>
    <col min="9226" max="9232" width="11.625" style="1" customWidth="1"/>
    <col min="9233" max="9233" width="2.375" style="1" customWidth="1"/>
    <col min="9234" max="9472" width="8.375" style="1"/>
    <col min="9473" max="9473" width="42.625" style="1" customWidth="1"/>
    <col min="9474" max="9474" width="12.125" style="1" customWidth="1"/>
    <col min="9475" max="9477" width="11.625" style="1" customWidth="1"/>
    <col min="9478" max="9481" width="0" style="1" hidden="1" customWidth="1"/>
    <col min="9482" max="9488" width="11.625" style="1" customWidth="1"/>
    <col min="9489" max="9489" width="2.375" style="1" customWidth="1"/>
    <col min="9490" max="9728" width="8.375" style="1"/>
    <col min="9729" max="9729" width="42.625" style="1" customWidth="1"/>
    <col min="9730" max="9730" width="12.125" style="1" customWidth="1"/>
    <col min="9731" max="9733" width="11.625" style="1" customWidth="1"/>
    <col min="9734" max="9737" width="0" style="1" hidden="1" customWidth="1"/>
    <col min="9738" max="9744" width="11.625" style="1" customWidth="1"/>
    <col min="9745" max="9745" width="2.375" style="1" customWidth="1"/>
    <col min="9746" max="9984" width="8.375" style="1"/>
    <col min="9985" max="9985" width="42.625" style="1" customWidth="1"/>
    <col min="9986" max="9986" width="12.125" style="1" customWidth="1"/>
    <col min="9987" max="9989" width="11.625" style="1" customWidth="1"/>
    <col min="9990" max="9993" width="0" style="1" hidden="1" customWidth="1"/>
    <col min="9994" max="10000" width="11.625" style="1" customWidth="1"/>
    <col min="10001" max="10001" width="2.375" style="1" customWidth="1"/>
    <col min="10002" max="10240" width="8.375" style="1"/>
    <col min="10241" max="10241" width="42.625" style="1" customWidth="1"/>
    <col min="10242" max="10242" width="12.125" style="1" customWidth="1"/>
    <col min="10243" max="10245" width="11.625" style="1" customWidth="1"/>
    <col min="10246" max="10249" width="0" style="1" hidden="1" customWidth="1"/>
    <col min="10250" max="10256" width="11.625" style="1" customWidth="1"/>
    <col min="10257" max="10257" width="2.375" style="1" customWidth="1"/>
    <col min="10258" max="10496" width="8.375" style="1"/>
    <col min="10497" max="10497" width="42.625" style="1" customWidth="1"/>
    <col min="10498" max="10498" width="12.125" style="1" customWidth="1"/>
    <col min="10499" max="10501" width="11.625" style="1" customWidth="1"/>
    <col min="10502" max="10505" width="0" style="1" hidden="1" customWidth="1"/>
    <col min="10506" max="10512" width="11.625" style="1" customWidth="1"/>
    <col min="10513" max="10513" width="2.375" style="1" customWidth="1"/>
    <col min="10514" max="10752" width="8.375" style="1"/>
    <col min="10753" max="10753" width="42.625" style="1" customWidth="1"/>
    <col min="10754" max="10754" width="12.125" style="1" customWidth="1"/>
    <col min="10755" max="10757" width="11.625" style="1" customWidth="1"/>
    <col min="10758" max="10761" width="0" style="1" hidden="1" customWidth="1"/>
    <col min="10762" max="10768" width="11.625" style="1" customWidth="1"/>
    <col min="10769" max="10769" width="2.375" style="1" customWidth="1"/>
    <col min="10770" max="11008" width="8.375" style="1"/>
    <col min="11009" max="11009" width="42.625" style="1" customWidth="1"/>
    <col min="11010" max="11010" width="12.125" style="1" customWidth="1"/>
    <col min="11011" max="11013" width="11.625" style="1" customWidth="1"/>
    <col min="11014" max="11017" width="0" style="1" hidden="1" customWidth="1"/>
    <col min="11018" max="11024" width="11.625" style="1" customWidth="1"/>
    <col min="11025" max="11025" width="2.375" style="1" customWidth="1"/>
    <col min="11026" max="11264" width="8.375" style="1"/>
    <col min="11265" max="11265" width="42.625" style="1" customWidth="1"/>
    <col min="11266" max="11266" width="12.125" style="1" customWidth="1"/>
    <col min="11267" max="11269" width="11.625" style="1" customWidth="1"/>
    <col min="11270" max="11273" width="0" style="1" hidden="1" customWidth="1"/>
    <col min="11274" max="11280" width="11.625" style="1" customWidth="1"/>
    <col min="11281" max="11281" width="2.375" style="1" customWidth="1"/>
    <col min="11282" max="11520" width="8.375" style="1"/>
    <col min="11521" max="11521" width="42.625" style="1" customWidth="1"/>
    <col min="11522" max="11522" width="12.125" style="1" customWidth="1"/>
    <col min="11523" max="11525" width="11.625" style="1" customWidth="1"/>
    <col min="11526" max="11529" width="0" style="1" hidden="1" customWidth="1"/>
    <col min="11530" max="11536" width="11.625" style="1" customWidth="1"/>
    <col min="11537" max="11537" width="2.375" style="1" customWidth="1"/>
    <col min="11538" max="11776" width="8.375" style="1"/>
    <col min="11777" max="11777" width="42.625" style="1" customWidth="1"/>
    <col min="11778" max="11778" width="12.125" style="1" customWidth="1"/>
    <col min="11779" max="11781" width="11.625" style="1" customWidth="1"/>
    <col min="11782" max="11785" width="0" style="1" hidden="1" customWidth="1"/>
    <col min="11786" max="11792" width="11.625" style="1" customWidth="1"/>
    <col min="11793" max="11793" width="2.375" style="1" customWidth="1"/>
    <col min="11794" max="12032" width="8.375" style="1"/>
    <col min="12033" max="12033" width="42.625" style="1" customWidth="1"/>
    <col min="12034" max="12034" width="12.125" style="1" customWidth="1"/>
    <col min="12035" max="12037" width="11.625" style="1" customWidth="1"/>
    <col min="12038" max="12041" width="0" style="1" hidden="1" customWidth="1"/>
    <col min="12042" max="12048" width="11.625" style="1" customWidth="1"/>
    <col min="12049" max="12049" width="2.375" style="1" customWidth="1"/>
    <col min="12050" max="12288" width="8.375" style="1"/>
    <col min="12289" max="12289" width="42.625" style="1" customWidth="1"/>
    <col min="12290" max="12290" width="12.125" style="1" customWidth="1"/>
    <col min="12291" max="12293" width="11.625" style="1" customWidth="1"/>
    <col min="12294" max="12297" width="0" style="1" hidden="1" customWidth="1"/>
    <col min="12298" max="12304" width="11.625" style="1" customWidth="1"/>
    <col min="12305" max="12305" width="2.375" style="1" customWidth="1"/>
    <col min="12306" max="12544" width="8.375" style="1"/>
    <col min="12545" max="12545" width="42.625" style="1" customWidth="1"/>
    <col min="12546" max="12546" width="12.125" style="1" customWidth="1"/>
    <col min="12547" max="12549" width="11.625" style="1" customWidth="1"/>
    <col min="12550" max="12553" width="0" style="1" hidden="1" customWidth="1"/>
    <col min="12554" max="12560" width="11.625" style="1" customWidth="1"/>
    <col min="12561" max="12561" width="2.375" style="1" customWidth="1"/>
    <col min="12562" max="12800" width="8.375" style="1"/>
    <col min="12801" max="12801" width="42.625" style="1" customWidth="1"/>
    <col min="12802" max="12802" width="12.125" style="1" customWidth="1"/>
    <col min="12803" max="12805" width="11.625" style="1" customWidth="1"/>
    <col min="12806" max="12809" width="0" style="1" hidden="1" customWidth="1"/>
    <col min="12810" max="12816" width="11.625" style="1" customWidth="1"/>
    <col min="12817" max="12817" width="2.375" style="1" customWidth="1"/>
    <col min="12818" max="13056" width="8.375" style="1"/>
    <col min="13057" max="13057" width="42.625" style="1" customWidth="1"/>
    <col min="13058" max="13058" width="12.125" style="1" customWidth="1"/>
    <col min="13059" max="13061" width="11.625" style="1" customWidth="1"/>
    <col min="13062" max="13065" width="0" style="1" hidden="1" customWidth="1"/>
    <col min="13066" max="13072" width="11.625" style="1" customWidth="1"/>
    <col min="13073" max="13073" width="2.375" style="1" customWidth="1"/>
    <col min="13074" max="13312" width="8.375" style="1"/>
    <col min="13313" max="13313" width="42.625" style="1" customWidth="1"/>
    <col min="13314" max="13314" width="12.125" style="1" customWidth="1"/>
    <col min="13315" max="13317" width="11.625" style="1" customWidth="1"/>
    <col min="13318" max="13321" width="0" style="1" hidden="1" customWidth="1"/>
    <col min="13322" max="13328" width="11.625" style="1" customWidth="1"/>
    <col min="13329" max="13329" width="2.375" style="1" customWidth="1"/>
    <col min="13330" max="13568" width="8.375" style="1"/>
    <col min="13569" max="13569" width="42.625" style="1" customWidth="1"/>
    <col min="13570" max="13570" width="12.125" style="1" customWidth="1"/>
    <col min="13571" max="13573" width="11.625" style="1" customWidth="1"/>
    <col min="13574" max="13577" width="0" style="1" hidden="1" customWidth="1"/>
    <col min="13578" max="13584" width="11.625" style="1" customWidth="1"/>
    <col min="13585" max="13585" width="2.375" style="1" customWidth="1"/>
    <col min="13586" max="13824" width="8.375" style="1"/>
    <col min="13825" max="13825" width="42.625" style="1" customWidth="1"/>
    <col min="13826" max="13826" width="12.125" style="1" customWidth="1"/>
    <col min="13827" max="13829" width="11.625" style="1" customWidth="1"/>
    <col min="13830" max="13833" width="0" style="1" hidden="1" customWidth="1"/>
    <col min="13834" max="13840" width="11.625" style="1" customWidth="1"/>
    <col min="13841" max="13841" width="2.375" style="1" customWidth="1"/>
    <col min="13842" max="14080" width="8.375" style="1"/>
    <col min="14081" max="14081" width="42.625" style="1" customWidth="1"/>
    <col min="14082" max="14082" width="12.125" style="1" customWidth="1"/>
    <col min="14083" max="14085" width="11.625" style="1" customWidth="1"/>
    <col min="14086" max="14089" width="0" style="1" hidden="1" customWidth="1"/>
    <col min="14090" max="14096" width="11.625" style="1" customWidth="1"/>
    <col min="14097" max="14097" width="2.375" style="1" customWidth="1"/>
    <col min="14098" max="14336" width="8.375" style="1"/>
    <col min="14337" max="14337" width="42.625" style="1" customWidth="1"/>
    <col min="14338" max="14338" width="12.125" style="1" customWidth="1"/>
    <col min="14339" max="14341" width="11.625" style="1" customWidth="1"/>
    <col min="14342" max="14345" width="0" style="1" hidden="1" customWidth="1"/>
    <col min="14346" max="14352" width="11.625" style="1" customWidth="1"/>
    <col min="14353" max="14353" width="2.375" style="1" customWidth="1"/>
    <col min="14354" max="14592" width="8.375" style="1"/>
    <col min="14593" max="14593" width="42.625" style="1" customWidth="1"/>
    <col min="14594" max="14594" width="12.125" style="1" customWidth="1"/>
    <col min="14595" max="14597" width="11.625" style="1" customWidth="1"/>
    <col min="14598" max="14601" width="0" style="1" hidden="1" customWidth="1"/>
    <col min="14602" max="14608" width="11.625" style="1" customWidth="1"/>
    <col min="14609" max="14609" width="2.375" style="1" customWidth="1"/>
    <col min="14610" max="14848" width="8.375" style="1"/>
    <col min="14849" max="14849" width="42.625" style="1" customWidth="1"/>
    <col min="14850" max="14850" width="12.125" style="1" customWidth="1"/>
    <col min="14851" max="14853" width="11.625" style="1" customWidth="1"/>
    <col min="14854" max="14857" width="0" style="1" hidden="1" customWidth="1"/>
    <col min="14858" max="14864" width="11.625" style="1" customWidth="1"/>
    <col min="14865" max="14865" width="2.375" style="1" customWidth="1"/>
    <col min="14866" max="15104" width="8.375" style="1"/>
    <col min="15105" max="15105" width="42.625" style="1" customWidth="1"/>
    <col min="15106" max="15106" width="12.125" style="1" customWidth="1"/>
    <col min="15107" max="15109" width="11.625" style="1" customWidth="1"/>
    <col min="15110" max="15113" width="0" style="1" hidden="1" customWidth="1"/>
    <col min="15114" max="15120" width="11.625" style="1" customWidth="1"/>
    <col min="15121" max="15121" width="2.375" style="1" customWidth="1"/>
    <col min="15122" max="15360" width="8.375" style="1"/>
    <col min="15361" max="15361" width="42.625" style="1" customWidth="1"/>
    <col min="15362" max="15362" width="12.125" style="1" customWidth="1"/>
    <col min="15363" max="15365" width="11.625" style="1" customWidth="1"/>
    <col min="15366" max="15369" width="0" style="1" hidden="1" customWidth="1"/>
    <col min="15370" max="15376" width="11.625" style="1" customWidth="1"/>
    <col min="15377" max="15377" width="2.375" style="1" customWidth="1"/>
    <col min="15378" max="15616" width="8.375" style="1"/>
    <col min="15617" max="15617" width="42.625" style="1" customWidth="1"/>
    <col min="15618" max="15618" width="12.125" style="1" customWidth="1"/>
    <col min="15619" max="15621" width="11.625" style="1" customWidth="1"/>
    <col min="15622" max="15625" width="0" style="1" hidden="1" customWidth="1"/>
    <col min="15626" max="15632" width="11.625" style="1" customWidth="1"/>
    <col min="15633" max="15633" width="2.375" style="1" customWidth="1"/>
    <col min="15634" max="15872" width="8.375" style="1"/>
    <col min="15873" max="15873" width="42.625" style="1" customWidth="1"/>
    <col min="15874" max="15874" width="12.125" style="1" customWidth="1"/>
    <col min="15875" max="15877" width="11.625" style="1" customWidth="1"/>
    <col min="15878" max="15881" width="0" style="1" hidden="1" customWidth="1"/>
    <col min="15882" max="15888" width="11.625" style="1" customWidth="1"/>
    <col min="15889" max="15889" width="2.375" style="1" customWidth="1"/>
    <col min="15890" max="16128" width="8.375" style="1"/>
    <col min="16129" max="16129" width="42.625" style="1" customWidth="1"/>
    <col min="16130" max="16130" width="12.125" style="1" customWidth="1"/>
    <col min="16131" max="16133" width="11.625" style="1" customWidth="1"/>
    <col min="16134" max="16137" width="0" style="1" hidden="1" customWidth="1"/>
    <col min="16138" max="16144" width="11.625" style="1" customWidth="1"/>
    <col min="16145" max="16145" width="2.375" style="1" customWidth="1"/>
    <col min="16146" max="16384" width="8.375" style="1"/>
  </cols>
  <sheetData>
    <row r="1" spans="1:70" ht="22.5" customHeight="1" x14ac:dyDescent="0.3">
      <c r="A1" s="1" t="s">
        <v>22</v>
      </c>
    </row>
    <row r="2" spans="1:70" ht="22.5" customHeight="1" x14ac:dyDescent="0.3">
      <c r="A2" s="1" t="s">
        <v>202</v>
      </c>
    </row>
    <row r="3" spans="1:70" ht="16.149999999999999" customHeight="1" x14ac:dyDescent="0.3"/>
    <row r="4" spans="1:70" ht="20.25" customHeight="1" x14ac:dyDescent="0.3">
      <c r="A4" s="238" t="s">
        <v>203</v>
      </c>
    </row>
    <row r="5" spans="1:70" ht="20.25" customHeight="1" thickBot="1" x14ac:dyDescent="0.35">
      <c r="A5" s="238" t="s">
        <v>204</v>
      </c>
      <c r="P5" s="238"/>
      <c r="Q5" s="238"/>
      <c r="R5" s="238"/>
      <c r="W5" s="238"/>
      <c r="X5" s="238"/>
      <c r="AD5" s="238"/>
      <c r="AE5" s="238"/>
      <c r="AK5" s="238"/>
      <c r="AL5" s="238"/>
      <c r="AM5" s="239"/>
      <c r="AR5" s="238"/>
      <c r="AS5" s="238"/>
      <c r="AT5" s="239"/>
      <c r="AU5" s="239"/>
      <c r="AV5" s="239"/>
      <c r="AY5" s="238"/>
      <c r="AZ5" s="238"/>
      <c r="BA5" s="239"/>
      <c r="BB5" s="239"/>
      <c r="BP5" s="239" t="s">
        <v>56</v>
      </c>
    </row>
    <row r="6" spans="1:70" s="353" customFormat="1" ht="20.25" customHeight="1" x14ac:dyDescent="0.3">
      <c r="A6" s="312"/>
      <c r="B6" s="2" t="s">
        <v>141</v>
      </c>
      <c r="C6" s="2" t="s">
        <v>60</v>
      </c>
      <c r="D6" s="2" t="s">
        <v>61</v>
      </c>
      <c r="E6" s="146"/>
      <c r="F6" s="4"/>
      <c r="G6" s="4"/>
      <c r="H6" s="4"/>
      <c r="I6" s="5"/>
      <c r="J6" s="102"/>
      <c r="K6" s="28" t="s">
        <v>62</v>
      </c>
      <c r="L6" s="562" t="s">
        <v>63</v>
      </c>
      <c r="M6" s="563"/>
      <c r="N6" s="563"/>
      <c r="O6" s="563"/>
      <c r="P6" s="563"/>
      <c r="Q6" s="563"/>
      <c r="R6" s="564"/>
      <c r="S6" s="562" t="s">
        <v>64</v>
      </c>
      <c r="T6" s="563"/>
      <c r="U6" s="563"/>
      <c r="V6" s="563"/>
      <c r="W6" s="563"/>
      <c r="X6" s="563"/>
      <c r="Y6" s="564"/>
      <c r="Z6" s="568" t="s">
        <v>65</v>
      </c>
      <c r="AA6" s="569"/>
      <c r="AB6" s="569"/>
      <c r="AC6" s="569"/>
      <c r="AD6" s="569"/>
      <c r="AE6" s="569"/>
      <c r="AF6" s="570"/>
      <c r="AG6" s="559" t="s">
        <v>66</v>
      </c>
      <c r="AH6" s="560"/>
      <c r="AI6" s="560"/>
      <c r="AJ6" s="560"/>
      <c r="AK6" s="560"/>
      <c r="AL6" s="560"/>
      <c r="AM6" s="561"/>
      <c r="AN6" s="559" t="s">
        <v>67</v>
      </c>
      <c r="AO6" s="560"/>
      <c r="AP6" s="560"/>
      <c r="AQ6" s="560"/>
      <c r="AR6" s="560"/>
      <c r="AS6" s="560"/>
      <c r="AT6" s="561"/>
      <c r="AU6" s="298" t="s">
        <v>68</v>
      </c>
      <c r="AV6" s="299"/>
      <c r="AW6" s="299"/>
      <c r="AX6" s="299"/>
      <c r="AY6" s="299"/>
      <c r="AZ6" s="299"/>
      <c r="BA6" s="300"/>
      <c r="BB6" s="298" t="s">
        <v>69</v>
      </c>
      <c r="BC6" s="305"/>
      <c r="BD6" s="305"/>
      <c r="BE6" s="305"/>
      <c r="BF6" s="305"/>
      <c r="BG6" s="305"/>
      <c r="BH6" s="486"/>
      <c r="BI6" s="603" t="s">
        <v>70</v>
      </c>
      <c r="BJ6" s="604"/>
      <c r="BK6" s="604"/>
      <c r="BL6" s="604"/>
      <c r="BM6" s="604"/>
      <c r="BN6" s="604"/>
      <c r="BO6" s="605"/>
      <c r="BP6" s="574" t="s">
        <v>809</v>
      </c>
      <c r="BQ6" s="575"/>
      <c r="BR6" s="576"/>
    </row>
    <row r="7" spans="1:70" s="355" customFormat="1" ht="20.25" customHeight="1" thickBot="1" x14ac:dyDescent="0.35">
      <c r="A7" s="313"/>
      <c r="B7" s="30" t="s">
        <v>78</v>
      </c>
      <c r="C7" s="30" t="s">
        <v>71</v>
      </c>
      <c r="D7" s="30" t="s">
        <v>71</v>
      </c>
      <c r="E7" s="6" t="s">
        <v>72</v>
      </c>
      <c r="F7" s="7" t="s">
        <v>73</v>
      </c>
      <c r="G7" s="7" t="s">
        <v>74</v>
      </c>
      <c r="H7" s="7" t="s">
        <v>75</v>
      </c>
      <c r="I7" s="8" t="s">
        <v>76</v>
      </c>
      <c r="J7" s="9" t="s">
        <v>77</v>
      </c>
      <c r="K7" s="10" t="s">
        <v>78</v>
      </c>
      <c r="L7" s="6" t="s">
        <v>72</v>
      </c>
      <c r="M7" s="7" t="s">
        <v>73</v>
      </c>
      <c r="N7" s="7" t="s">
        <v>74</v>
      </c>
      <c r="O7" s="7" t="s">
        <v>75</v>
      </c>
      <c r="P7" s="8" t="s">
        <v>76</v>
      </c>
      <c r="Q7" s="9" t="s">
        <v>77</v>
      </c>
      <c r="R7" s="10" t="s">
        <v>78</v>
      </c>
      <c r="S7" s="109" t="s">
        <v>82</v>
      </c>
      <c r="T7" s="8" t="s">
        <v>142</v>
      </c>
      <c r="U7" s="7" t="s">
        <v>74</v>
      </c>
      <c r="V7" s="11" t="s">
        <v>75</v>
      </c>
      <c r="W7" s="9" t="s">
        <v>76</v>
      </c>
      <c r="X7" s="9" t="s">
        <v>77</v>
      </c>
      <c r="Y7" s="10" t="s">
        <v>78</v>
      </c>
      <c r="Z7" s="12" t="s">
        <v>82</v>
      </c>
      <c r="AA7" s="11" t="s">
        <v>142</v>
      </c>
      <c r="AB7" s="13" t="s">
        <v>74</v>
      </c>
      <c r="AC7" s="11" t="s">
        <v>75</v>
      </c>
      <c r="AD7" s="14" t="s">
        <v>76</v>
      </c>
      <c r="AE7" s="14" t="s">
        <v>77</v>
      </c>
      <c r="AF7" s="15" t="s">
        <v>78</v>
      </c>
      <c r="AG7" s="24" t="s">
        <v>82</v>
      </c>
      <c r="AH7" s="11" t="s">
        <v>142</v>
      </c>
      <c r="AI7" s="15" t="s">
        <v>74</v>
      </c>
      <c r="AJ7" s="13" t="s">
        <v>75</v>
      </c>
      <c r="AK7" s="11" t="s">
        <v>76</v>
      </c>
      <c r="AL7" s="9" t="s">
        <v>77</v>
      </c>
      <c r="AM7" s="10" t="s">
        <v>78</v>
      </c>
      <c r="AN7" s="12" t="s">
        <v>82</v>
      </c>
      <c r="AO7" s="16" t="s">
        <v>142</v>
      </c>
      <c r="AP7" s="11" t="s">
        <v>74</v>
      </c>
      <c r="AQ7" s="11" t="s">
        <v>75</v>
      </c>
      <c r="AR7" s="16" t="s">
        <v>76</v>
      </c>
      <c r="AS7" s="9" t="s">
        <v>77</v>
      </c>
      <c r="AT7" s="10" t="s">
        <v>78</v>
      </c>
      <c r="AU7" s="12" t="s">
        <v>87</v>
      </c>
      <c r="AV7" s="16" t="s">
        <v>88</v>
      </c>
      <c r="AW7" s="11" t="s">
        <v>89</v>
      </c>
      <c r="AX7" s="11" t="s">
        <v>86</v>
      </c>
      <c r="AY7" s="16" t="s">
        <v>76</v>
      </c>
      <c r="AZ7" s="9" t="s">
        <v>77</v>
      </c>
      <c r="BA7" s="10" t="s">
        <v>78</v>
      </c>
      <c r="BB7" s="6" t="s">
        <v>87</v>
      </c>
      <c r="BC7" s="7" t="s">
        <v>142</v>
      </c>
      <c r="BD7" s="7" t="s">
        <v>74</v>
      </c>
      <c r="BE7" s="7" t="s">
        <v>86</v>
      </c>
      <c r="BF7" s="7" t="s">
        <v>84</v>
      </c>
      <c r="BG7" s="7" t="s">
        <v>85</v>
      </c>
      <c r="BH7" s="10" t="s">
        <v>71</v>
      </c>
      <c r="BI7" s="109" t="s">
        <v>87</v>
      </c>
      <c r="BJ7" s="11" t="s">
        <v>88</v>
      </c>
      <c r="BK7" s="13" t="s">
        <v>89</v>
      </c>
      <c r="BL7" s="13" t="s">
        <v>86</v>
      </c>
      <c r="BM7" s="11" t="s">
        <v>84</v>
      </c>
      <c r="BN7" s="7" t="s">
        <v>85</v>
      </c>
      <c r="BO7" s="10" t="s">
        <v>71</v>
      </c>
      <c r="BP7" s="109" t="s">
        <v>87</v>
      </c>
      <c r="BQ7" s="11" t="s">
        <v>88</v>
      </c>
      <c r="BR7" s="15" t="s">
        <v>89</v>
      </c>
    </row>
    <row r="8" spans="1:70" ht="18" customHeight="1" x14ac:dyDescent="0.3">
      <c r="A8" s="147" t="s">
        <v>205</v>
      </c>
      <c r="B8" s="34"/>
      <c r="C8" s="34"/>
      <c r="D8" s="34"/>
      <c r="E8" s="40"/>
      <c r="F8" s="87"/>
      <c r="G8" s="87"/>
      <c r="H8" s="87"/>
      <c r="I8" s="33"/>
      <c r="J8" s="110"/>
      <c r="K8" s="34"/>
      <c r="L8" s="40"/>
      <c r="M8" s="87"/>
      <c r="N8" s="87"/>
      <c r="O8" s="87"/>
      <c r="P8" s="87"/>
      <c r="Q8" s="33"/>
      <c r="R8" s="86"/>
      <c r="S8" s="43"/>
      <c r="T8" s="33"/>
      <c r="U8" s="87"/>
      <c r="V8" s="87"/>
      <c r="W8" s="32"/>
      <c r="X8" s="33"/>
      <c r="Y8" s="86"/>
      <c r="Z8" s="40"/>
      <c r="AA8" s="32"/>
      <c r="AB8" s="33"/>
      <c r="AC8" s="87"/>
      <c r="AD8" s="32"/>
      <c r="AE8" s="33"/>
      <c r="AF8" s="86"/>
      <c r="AG8" s="43"/>
      <c r="AH8" s="87"/>
      <c r="AI8" s="33"/>
      <c r="AJ8" s="33"/>
      <c r="AK8" s="87"/>
      <c r="AL8" s="110"/>
      <c r="AM8" s="86"/>
      <c r="AN8" s="40"/>
      <c r="AO8" s="32"/>
      <c r="AP8" s="87"/>
      <c r="AQ8" s="87"/>
      <c r="AR8" s="32"/>
      <c r="AS8" s="110"/>
      <c r="AT8" s="86"/>
      <c r="AU8" s="40"/>
      <c r="AV8" s="32"/>
      <c r="AW8" s="87"/>
      <c r="AX8" s="87"/>
      <c r="AY8" s="32"/>
      <c r="AZ8" s="110"/>
      <c r="BA8" s="86"/>
      <c r="BB8" s="40"/>
      <c r="BC8" s="87"/>
      <c r="BD8" s="87"/>
      <c r="BE8" s="87"/>
      <c r="BF8" s="87"/>
      <c r="BG8" s="87"/>
      <c r="BH8" s="86"/>
      <c r="BI8" s="43"/>
      <c r="BJ8" s="87"/>
      <c r="BK8" s="33"/>
      <c r="BL8" s="33"/>
      <c r="BM8" s="87"/>
      <c r="BN8" s="87"/>
      <c r="BO8" s="86"/>
      <c r="BP8" s="43"/>
      <c r="BQ8" s="87"/>
      <c r="BR8" s="86"/>
    </row>
    <row r="9" spans="1:70" ht="18" customHeight="1" thickBot="1" x14ac:dyDescent="0.35">
      <c r="A9" s="148" t="s">
        <v>206</v>
      </c>
      <c r="B9" s="91">
        <v>87948</v>
      </c>
      <c r="C9" s="91">
        <v>97718</v>
      </c>
      <c r="D9" s="91">
        <v>108937</v>
      </c>
      <c r="E9" s="93">
        <v>24811</v>
      </c>
      <c r="F9" s="92">
        <v>27125</v>
      </c>
      <c r="G9" s="92">
        <v>51936</v>
      </c>
      <c r="H9" s="92">
        <v>28082</v>
      </c>
      <c r="I9" s="90">
        <v>30789</v>
      </c>
      <c r="J9" s="95">
        <v>58871</v>
      </c>
      <c r="K9" s="91">
        <v>110807</v>
      </c>
      <c r="L9" s="93">
        <v>26484</v>
      </c>
      <c r="M9" s="92">
        <v>32071</v>
      </c>
      <c r="N9" s="92">
        <v>58555</v>
      </c>
      <c r="O9" s="92">
        <v>30551</v>
      </c>
      <c r="P9" s="92">
        <v>34597</v>
      </c>
      <c r="Q9" s="90">
        <v>65148</v>
      </c>
      <c r="R9" s="94">
        <v>123703</v>
      </c>
      <c r="S9" s="96">
        <v>27398</v>
      </c>
      <c r="T9" s="90">
        <v>32099</v>
      </c>
      <c r="U9" s="92">
        <v>59497</v>
      </c>
      <c r="V9" s="92">
        <v>32778</v>
      </c>
      <c r="W9" s="89">
        <v>35231</v>
      </c>
      <c r="X9" s="90">
        <v>68009</v>
      </c>
      <c r="Y9" s="94">
        <v>127506</v>
      </c>
      <c r="Z9" s="93">
        <v>28753</v>
      </c>
      <c r="AA9" s="89">
        <v>33099</v>
      </c>
      <c r="AB9" s="90">
        <v>61852</v>
      </c>
      <c r="AC9" s="92">
        <v>33352</v>
      </c>
      <c r="AD9" s="89">
        <v>31394</v>
      </c>
      <c r="AE9" s="90">
        <v>64746</v>
      </c>
      <c r="AF9" s="94">
        <v>126598</v>
      </c>
      <c r="AG9" s="96">
        <v>27553</v>
      </c>
      <c r="AH9" s="92">
        <v>34807</v>
      </c>
      <c r="AI9" s="90">
        <v>62360</v>
      </c>
      <c r="AJ9" s="90">
        <v>35357</v>
      </c>
      <c r="AK9" s="92">
        <v>37885</v>
      </c>
      <c r="AL9" s="95">
        <v>73242</v>
      </c>
      <c r="AM9" s="94">
        <v>135602</v>
      </c>
      <c r="AN9" s="93">
        <v>34252</v>
      </c>
      <c r="AO9" s="89">
        <v>38388</v>
      </c>
      <c r="AP9" s="92">
        <v>72640</v>
      </c>
      <c r="AQ9" s="92">
        <v>38822</v>
      </c>
      <c r="AR9" s="89">
        <v>38906</v>
      </c>
      <c r="AS9" s="95">
        <v>77729</v>
      </c>
      <c r="AT9" s="94">
        <v>150369</v>
      </c>
      <c r="AU9" s="93">
        <v>34828</v>
      </c>
      <c r="AV9" s="89">
        <v>43641</v>
      </c>
      <c r="AW9" s="92">
        <v>78469</v>
      </c>
      <c r="AX9" s="92">
        <v>42384</v>
      </c>
      <c r="AY9" s="89">
        <v>48440</v>
      </c>
      <c r="AZ9" s="95">
        <v>90824</v>
      </c>
      <c r="BA9" s="94">
        <v>169293</v>
      </c>
      <c r="BB9" s="93">
        <v>41073</v>
      </c>
      <c r="BC9" s="92">
        <v>49419</v>
      </c>
      <c r="BD9" s="92">
        <v>90492</v>
      </c>
      <c r="BE9" s="92">
        <v>47414</v>
      </c>
      <c r="BF9" s="92">
        <v>47611</v>
      </c>
      <c r="BG9" s="92">
        <v>95025</v>
      </c>
      <c r="BH9" s="94">
        <v>185517</v>
      </c>
      <c r="BI9" s="96">
        <v>42412</v>
      </c>
      <c r="BJ9" s="92">
        <v>48245</v>
      </c>
      <c r="BK9" s="90">
        <v>90657</v>
      </c>
      <c r="BL9" s="90">
        <v>48542</v>
      </c>
      <c r="BM9" s="92">
        <v>51291</v>
      </c>
      <c r="BN9" s="92">
        <v>99833</v>
      </c>
      <c r="BO9" s="94">
        <v>190490</v>
      </c>
      <c r="BP9" s="96">
        <v>43780</v>
      </c>
      <c r="BQ9" s="92">
        <v>50813</v>
      </c>
      <c r="BR9" s="94">
        <v>94593</v>
      </c>
    </row>
    <row r="10" spans="1:70" ht="18" customHeight="1" x14ac:dyDescent="0.3">
      <c r="A10" s="147" t="s">
        <v>207</v>
      </c>
      <c r="B10" s="34"/>
      <c r="C10" s="34"/>
      <c r="D10" s="34"/>
      <c r="E10" s="40"/>
      <c r="F10" s="87"/>
      <c r="G10" s="87"/>
      <c r="H10" s="87"/>
      <c r="I10" s="33"/>
      <c r="J10" s="110"/>
      <c r="K10" s="34"/>
      <c r="L10" s="40"/>
      <c r="M10" s="87"/>
      <c r="N10" s="87"/>
      <c r="O10" s="87"/>
      <c r="P10" s="87"/>
      <c r="Q10" s="33"/>
      <c r="R10" s="86"/>
      <c r="S10" s="43"/>
      <c r="T10" s="33"/>
      <c r="U10" s="87"/>
      <c r="V10" s="87"/>
      <c r="W10" s="32"/>
      <c r="X10" s="33"/>
      <c r="Y10" s="86"/>
      <c r="Z10" s="40"/>
      <c r="AA10" s="32"/>
      <c r="AB10" s="33"/>
      <c r="AC10" s="87"/>
      <c r="AD10" s="32"/>
      <c r="AE10" s="33"/>
      <c r="AF10" s="86"/>
      <c r="AG10" s="43"/>
      <c r="AH10" s="87"/>
      <c r="AI10" s="33"/>
      <c r="AJ10" s="33"/>
      <c r="AK10" s="87"/>
      <c r="AL10" s="87"/>
      <c r="AM10" s="88"/>
      <c r="AN10" s="40"/>
      <c r="AO10" s="32"/>
      <c r="AP10" s="87"/>
      <c r="AQ10" s="87"/>
      <c r="AR10" s="32"/>
      <c r="AS10" s="87"/>
      <c r="AT10" s="88"/>
      <c r="AU10" s="40"/>
      <c r="AV10" s="32"/>
      <c r="AW10" s="87"/>
      <c r="AX10" s="87"/>
      <c r="AY10" s="32"/>
      <c r="AZ10" s="87"/>
      <c r="BA10" s="88"/>
      <c r="BB10" s="40"/>
      <c r="BC10" s="87"/>
      <c r="BD10" s="87"/>
      <c r="BE10" s="87"/>
      <c r="BF10" s="87"/>
      <c r="BG10" s="87"/>
      <c r="BH10" s="86"/>
      <c r="BI10" s="43"/>
      <c r="BJ10" s="87"/>
      <c r="BK10" s="33"/>
      <c r="BL10" s="33"/>
      <c r="BM10" s="87"/>
      <c r="BN10" s="87"/>
      <c r="BO10" s="86"/>
      <c r="BP10" s="43"/>
      <c r="BQ10" s="87"/>
      <c r="BR10" s="86"/>
    </row>
    <row r="11" spans="1:70" ht="18" customHeight="1" thickBot="1" x14ac:dyDescent="0.35">
      <c r="A11" s="148" t="s">
        <v>189</v>
      </c>
      <c r="B11" s="91">
        <v>94326</v>
      </c>
      <c r="C11" s="91">
        <v>94889</v>
      </c>
      <c r="D11" s="91">
        <v>99465</v>
      </c>
      <c r="E11" s="93">
        <v>17643</v>
      </c>
      <c r="F11" s="92">
        <v>24129</v>
      </c>
      <c r="G11" s="92">
        <v>41772</v>
      </c>
      <c r="H11" s="92">
        <v>22639</v>
      </c>
      <c r="I11" s="90">
        <v>34018</v>
      </c>
      <c r="J11" s="95">
        <v>56658</v>
      </c>
      <c r="K11" s="91">
        <v>98430</v>
      </c>
      <c r="L11" s="93">
        <v>19628</v>
      </c>
      <c r="M11" s="92">
        <v>25845</v>
      </c>
      <c r="N11" s="92">
        <v>45473</v>
      </c>
      <c r="O11" s="92">
        <v>26273</v>
      </c>
      <c r="P11" s="92">
        <v>36112</v>
      </c>
      <c r="Q11" s="90">
        <v>62385</v>
      </c>
      <c r="R11" s="94">
        <v>107858</v>
      </c>
      <c r="S11" s="96">
        <v>24247</v>
      </c>
      <c r="T11" s="90">
        <v>27344</v>
      </c>
      <c r="U11" s="92">
        <v>51591</v>
      </c>
      <c r="V11" s="92">
        <v>25425</v>
      </c>
      <c r="W11" s="89">
        <v>36871</v>
      </c>
      <c r="X11" s="90">
        <v>62296</v>
      </c>
      <c r="Y11" s="94">
        <v>113887</v>
      </c>
      <c r="Z11" s="93">
        <v>20909</v>
      </c>
      <c r="AA11" s="89">
        <v>30657</v>
      </c>
      <c r="AB11" s="90">
        <v>51566</v>
      </c>
      <c r="AC11" s="92">
        <v>25709</v>
      </c>
      <c r="AD11" s="89">
        <v>32345.625</v>
      </c>
      <c r="AE11" s="90">
        <v>58054.625</v>
      </c>
      <c r="AF11" s="94">
        <v>109620.625</v>
      </c>
      <c r="AG11" s="96">
        <v>20099</v>
      </c>
      <c r="AH11" s="92">
        <v>27298.501000000004</v>
      </c>
      <c r="AI11" s="90">
        <v>47397.501000000004</v>
      </c>
      <c r="AJ11" s="90">
        <v>27469</v>
      </c>
      <c r="AK11" s="92">
        <v>38082.498999999996</v>
      </c>
      <c r="AL11" s="92">
        <v>65551.498999999996</v>
      </c>
      <c r="AM11" s="97">
        <v>112949</v>
      </c>
      <c r="AN11" s="93">
        <v>27052</v>
      </c>
      <c r="AO11" s="89">
        <v>30910</v>
      </c>
      <c r="AP11" s="92">
        <v>57963.282000000007</v>
      </c>
      <c r="AQ11" s="92">
        <v>29449</v>
      </c>
      <c r="AR11" s="89">
        <v>39733</v>
      </c>
      <c r="AS11" s="92">
        <v>69181.717999999993</v>
      </c>
      <c r="AT11" s="97">
        <v>127145</v>
      </c>
      <c r="AU11" s="93">
        <v>26956</v>
      </c>
      <c r="AV11" s="89">
        <v>36050</v>
      </c>
      <c r="AW11" s="92">
        <v>63008</v>
      </c>
      <c r="AX11" s="92">
        <v>36346</v>
      </c>
      <c r="AY11" s="89">
        <v>46022</v>
      </c>
      <c r="AZ11" s="92">
        <v>82368</v>
      </c>
      <c r="BA11" s="97">
        <v>145376</v>
      </c>
      <c r="BB11" s="93">
        <v>30306</v>
      </c>
      <c r="BC11" s="92">
        <v>37927</v>
      </c>
      <c r="BD11" s="92">
        <v>68235</v>
      </c>
      <c r="BE11" s="92">
        <v>36163</v>
      </c>
      <c r="BF11" s="92">
        <v>48341</v>
      </c>
      <c r="BG11" s="92">
        <v>84504</v>
      </c>
      <c r="BH11" s="94">
        <v>152739</v>
      </c>
      <c r="BI11" s="96">
        <v>31383</v>
      </c>
      <c r="BJ11" s="92">
        <v>38545</v>
      </c>
      <c r="BK11" s="90">
        <v>69929</v>
      </c>
      <c r="BL11" s="90">
        <v>38792</v>
      </c>
      <c r="BM11" s="92">
        <v>48703</v>
      </c>
      <c r="BN11" s="92">
        <v>87495</v>
      </c>
      <c r="BO11" s="94">
        <v>157424</v>
      </c>
      <c r="BP11" s="96">
        <v>32009</v>
      </c>
      <c r="BQ11" s="92">
        <v>41528</v>
      </c>
      <c r="BR11" s="94">
        <v>73537</v>
      </c>
    </row>
    <row r="12" spans="1:70" ht="18" customHeight="1" x14ac:dyDescent="0.3">
      <c r="A12" s="147" t="s">
        <v>190</v>
      </c>
      <c r="B12" s="34"/>
      <c r="C12" s="34"/>
      <c r="D12" s="34"/>
      <c r="E12" s="40"/>
      <c r="F12" s="87"/>
      <c r="G12" s="87"/>
      <c r="H12" s="87"/>
      <c r="I12" s="33"/>
      <c r="J12" s="110"/>
      <c r="K12" s="34"/>
      <c r="L12" s="40"/>
      <c r="M12" s="87"/>
      <c r="N12" s="87"/>
      <c r="O12" s="87"/>
      <c r="P12" s="87"/>
      <c r="Q12" s="33"/>
      <c r="R12" s="86"/>
      <c r="S12" s="43"/>
      <c r="T12" s="33"/>
      <c r="U12" s="87"/>
      <c r="V12" s="87"/>
      <c r="W12" s="32"/>
      <c r="X12" s="33"/>
      <c r="Y12" s="86"/>
      <c r="Z12" s="40"/>
      <c r="AA12" s="32"/>
      <c r="AB12" s="33"/>
      <c r="AC12" s="87"/>
      <c r="AD12" s="32"/>
      <c r="AE12" s="33"/>
      <c r="AF12" s="86"/>
      <c r="AG12" s="43"/>
      <c r="AH12" s="56"/>
      <c r="AI12" s="33"/>
      <c r="AJ12" s="33"/>
      <c r="AK12" s="56"/>
      <c r="AL12" s="56"/>
      <c r="AM12" s="88"/>
      <c r="AN12" s="40"/>
      <c r="AO12" s="53"/>
      <c r="AP12" s="87"/>
      <c r="AQ12" s="87"/>
      <c r="AR12" s="53"/>
      <c r="AS12" s="56"/>
      <c r="AT12" s="88"/>
      <c r="AU12" s="40"/>
      <c r="AV12" s="53"/>
      <c r="AW12" s="87"/>
      <c r="AX12" s="87"/>
      <c r="AY12" s="53"/>
      <c r="AZ12" s="56"/>
      <c r="BA12" s="88"/>
      <c r="BB12" s="40"/>
      <c r="BC12" s="56"/>
      <c r="BD12" s="87"/>
      <c r="BE12" s="87"/>
      <c r="BF12" s="56"/>
      <c r="BG12" s="87"/>
      <c r="BH12" s="86"/>
      <c r="BI12" s="43"/>
      <c r="BJ12" s="87"/>
      <c r="BK12" s="33"/>
      <c r="BL12" s="33"/>
      <c r="BM12" s="56"/>
      <c r="BN12" s="87"/>
      <c r="BO12" s="86"/>
      <c r="BP12" s="43"/>
      <c r="BQ12" s="87"/>
      <c r="BR12" s="86"/>
    </row>
    <row r="13" spans="1:70" ht="18" customHeight="1" thickBot="1" x14ac:dyDescent="0.35">
      <c r="A13" s="148" t="s">
        <v>191</v>
      </c>
      <c r="B13" s="91">
        <v>182274</v>
      </c>
      <c r="C13" s="91">
        <v>192607</v>
      </c>
      <c r="D13" s="91">
        <v>208402</v>
      </c>
      <c r="E13" s="93">
        <v>42454</v>
      </c>
      <c r="F13" s="92">
        <v>51254</v>
      </c>
      <c r="G13" s="92">
        <v>93709</v>
      </c>
      <c r="H13" s="92">
        <v>50721</v>
      </c>
      <c r="I13" s="90">
        <v>64807</v>
      </c>
      <c r="J13" s="90">
        <v>115528</v>
      </c>
      <c r="K13" s="91">
        <v>209237</v>
      </c>
      <c r="L13" s="93">
        <v>46112</v>
      </c>
      <c r="M13" s="92">
        <v>57916</v>
      </c>
      <c r="N13" s="92">
        <v>104028</v>
      </c>
      <c r="O13" s="92">
        <v>56824</v>
      </c>
      <c r="P13" s="92">
        <v>70709</v>
      </c>
      <c r="Q13" s="90">
        <v>127533</v>
      </c>
      <c r="R13" s="90">
        <v>231561</v>
      </c>
      <c r="S13" s="96">
        <v>51645</v>
      </c>
      <c r="T13" s="90">
        <v>59443</v>
      </c>
      <c r="U13" s="92">
        <v>111088</v>
      </c>
      <c r="V13" s="92">
        <v>58203</v>
      </c>
      <c r="W13" s="89">
        <v>72102</v>
      </c>
      <c r="X13" s="90">
        <v>130305</v>
      </c>
      <c r="Y13" s="94">
        <v>241393</v>
      </c>
      <c r="Z13" s="93">
        <v>49662</v>
      </c>
      <c r="AA13" s="89">
        <v>63756</v>
      </c>
      <c r="AB13" s="90">
        <v>113418</v>
      </c>
      <c r="AC13" s="92">
        <v>59061</v>
      </c>
      <c r="AD13" s="89">
        <v>63739.625</v>
      </c>
      <c r="AE13" s="90">
        <v>122800.625</v>
      </c>
      <c r="AF13" s="94">
        <v>236219</v>
      </c>
      <c r="AG13" s="96">
        <v>47652</v>
      </c>
      <c r="AH13" s="90">
        <v>62105.501000000004</v>
      </c>
      <c r="AI13" s="90">
        <v>109757.501</v>
      </c>
      <c r="AJ13" s="90">
        <v>62826</v>
      </c>
      <c r="AK13" s="92">
        <v>75967.499000000011</v>
      </c>
      <c r="AL13" s="92">
        <v>138793.49900000001</v>
      </c>
      <c r="AM13" s="97">
        <v>248551</v>
      </c>
      <c r="AN13" s="93">
        <v>61304</v>
      </c>
      <c r="AO13" s="95">
        <v>69298</v>
      </c>
      <c r="AP13" s="92">
        <v>130603.28200000001</v>
      </c>
      <c r="AQ13" s="92">
        <v>68271</v>
      </c>
      <c r="AR13" s="89">
        <v>78639</v>
      </c>
      <c r="AS13" s="92">
        <v>146910.71799999999</v>
      </c>
      <c r="AT13" s="97">
        <v>277514</v>
      </c>
      <c r="AU13" s="93">
        <v>61784</v>
      </c>
      <c r="AV13" s="95">
        <v>79691</v>
      </c>
      <c r="AW13" s="92">
        <v>141477</v>
      </c>
      <c r="AX13" s="92">
        <v>78730</v>
      </c>
      <c r="AY13" s="89">
        <v>94460</v>
      </c>
      <c r="AZ13" s="92">
        <v>173192</v>
      </c>
      <c r="BA13" s="97">
        <v>314669</v>
      </c>
      <c r="BB13" s="93">
        <v>71379</v>
      </c>
      <c r="BC13" s="92">
        <v>87346</v>
      </c>
      <c r="BD13" s="92">
        <v>158727</v>
      </c>
      <c r="BE13" s="92">
        <v>83577</v>
      </c>
      <c r="BF13" s="92">
        <v>95949</v>
      </c>
      <c r="BG13" s="92">
        <v>179529</v>
      </c>
      <c r="BH13" s="94">
        <v>338256</v>
      </c>
      <c r="BI13" s="96">
        <v>73795</v>
      </c>
      <c r="BJ13" s="92">
        <v>86790</v>
      </c>
      <c r="BK13" s="90">
        <v>160586</v>
      </c>
      <c r="BL13" s="90">
        <v>87334</v>
      </c>
      <c r="BM13" s="92">
        <v>99991</v>
      </c>
      <c r="BN13" s="92">
        <v>187328</v>
      </c>
      <c r="BO13" s="94">
        <v>347914</v>
      </c>
      <c r="BP13" s="96">
        <v>75789</v>
      </c>
      <c r="BQ13" s="92">
        <v>92341</v>
      </c>
      <c r="BR13" s="94">
        <v>168130</v>
      </c>
    </row>
    <row r="14" spans="1:70" ht="18" customHeight="1" x14ac:dyDescent="0.3">
      <c r="A14" s="240" t="s">
        <v>208</v>
      </c>
      <c r="B14" s="59"/>
      <c r="C14" s="59"/>
      <c r="D14" s="59"/>
      <c r="E14" s="59"/>
      <c r="F14" s="59"/>
      <c r="G14" s="59"/>
      <c r="H14" s="59"/>
      <c r="I14" s="59"/>
      <c r="J14" s="59"/>
      <c r="K14" s="59"/>
      <c r="L14" s="59"/>
      <c r="M14" s="59"/>
      <c r="N14" s="59"/>
      <c r="O14" s="59"/>
      <c r="P14" s="59"/>
      <c r="Q14" s="59"/>
      <c r="R14" s="59"/>
      <c r="S14" s="59"/>
      <c r="T14" s="59"/>
      <c r="U14" s="59"/>
      <c r="V14" s="59"/>
      <c r="W14" s="59"/>
      <c r="X14" s="59"/>
      <c r="Y14" s="59"/>
      <c r="AA14" s="59"/>
      <c r="AB14" s="59"/>
      <c r="AC14" s="59"/>
      <c r="AD14" s="59"/>
      <c r="AE14" s="59"/>
      <c r="AF14" s="59"/>
      <c r="AH14" s="59"/>
      <c r="AI14" s="59"/>
      <c r="AJ14" s="59"/>
      <c r="AK14" s="59"/>
      <c r="AL14" s="59"/>
      <c r="AM14" s="59"/>
      <c r="AO14" s="59"/>
      <c r="AP14" s="59"/>
      <c r="AQ14" s="59"/>
      <c r="AR14" s="59"/>
      <c r="AS14" s="59"/>
      <c r="AT14" s="59"/>
      <c r="AV14" s="59"/>
      <c r="AW14" s="59"/>
      <c r="AX14" s="59"/>
      <c r="AY14" s="59"/>
      <c r="AZ14" s="59"/>
      <c r="BA14" s="59"/>
      <c r="BC14" s="59"/>
      <c r="BD14" s="59"/>
      <c r="BE14" s="59"/>
      <c r="BF14" s="59"/>
      <c r="BG14" s="59"/>
      <c r="BH14" s="59"/>
      <c r="BL14" s="59"/>
      <c r="BM14" s="59"/>
      <c r="BN14" s="59"/>
      <c r="BO14" s="59"/>
    </row>
    <row r="15" spans="1:70" ht="18" customHeight="1" x14ac:dyDescent="0.3">
      <c r="A15" s="240"/>
      <c r="B15" s="59"/>
      <c r="C15" s="59"/>
      <c r="D15" s="59"/>
      <c r="E15" s="59"/>
      <c r="F15" s="59"/>
      <c r="G15" s="59"/>
      <c r="H15" s="59"/>
      <c r="I15" s="59"/>
      <c r="J15" s="59"/>
      <c r="K15" s="59"/>
      <c r="L15" s="59"/>
      <c r="M15" s="59"/>
      <c r="N15" s="59"/>
      <c r="O15" s="59"/>
      <c r="P15" s="59"/>
      <c r="Q15" s="59"/>
      <c r="R15" s="59"/>
      <c r="S15" s="59"/>
      <c r="T15" s="59"/>
      <c r="U15" s="59"/>
      <c r="V15" s="59"/>
      <c r="W15" s="59"/>
      <c r="X15" s="59"/>
      <c r="Y15" s="59"/>
      <c r="AA15" s="59"/>
      <c r="AB15" s="59"/>
      <c r="AC15" s="59"/>
      <c r="AD15" s="59"/>
      <c r="AE15" s="59"/>
      <c r="AF15" s="59"/>
      <c r="AH15" s="59"/>
      <c r="AI15" s="59"/>
      <c r="AJ15" s="59"/>
      <c r="AK15" s="59"/>
      <c r="AL15" s="59"/>
      <c r="AM15" s="59"/>
      <c r="AO15" s="59"/>
      <c r="AP15" s="59"/>
      <c r="AQ15" s="59"/>
      <c r="AR15" s="59"/>
      <c r="AS15" s="59"/>
      <c r="AT15" s="59"/>
      <c r="AV15" s="59"/>
      <c r="AW15" s="59"/>
      <c r="AX15" s="59"/>
      <c r="AY15" s="59"/>
      <c r="AZ15" s="59"/>
      <c r="BA15" s="59"/>
      <c r="BC15" s="59"/>
      <c r="BD15" s="59"/>
      <c r="BE15" s="59"/>
      <c r="BF15" s="59"/>
      <c r="BG15" s="59"/>
      <c r="BH15" s="59"/>
      <c r="BL15" s="59"/>
      <c r="BM15" s="59"/>
      <c r="BN15" s="59"/>
      <c r="BO15" s="59"/>
    </row>
    <row r="16" spans="1:70" ht="20.25" thickBot="1" x14ac:dyDescent="0.35">
      <c r="A16" s="1" t="s">
        <v>209</v>
      </c>
    </row>
    <row r="17" spans="1:70" s="353" customFormat="1" ht="20.25" customHeight="1" x14ac:dyDescent="0.3">
      <c r="A17" s="312"/>
      <c r="B17" s="2" t="s">
        <v>141</v>
      </c>
      <c r="C17" s="102" t="s">
        <v>60</v>
      </c>
      <c r="D17" s="2" t="s">
        <v>61</v>
      </c>
      <c r="E17" s="146"/>
      <c r="F17" s="4"/>
      <c r="G17" s="4"/>
      <c r="H17" s="4"/>
      <c r="I17" s="5"/>
      <c r="J17" s="102"/>
      <c r="K17" s="28" t="s">
        <v>62</v>
      </c>
      <c r="L17" s="562" t="s">
        <v>63</v>
      </c>
      <c r="M17" s="563"/>
      <c r="N17" s="563"/>
      <c r="O17" s="563"/>
      <c r="P17" s="563"/>
      <c r="Q17" s="563"/>
      <c r="R17" s="564"/>
      <c r="S17" s="562" t="s">
        <v>64</v>
      </c>
      <c r="T17" s="563"/>
      <c r="U17" s="563"/>
      <c r="V17" s="563"/>
      <c r="W17" s="563"/>
      <c r="X17" s="563"/>
      <c r="Y17" s="564"/>
      <c r="Z17" s="568" t="s">
        <v>65</v>
      </c>
      <c r="AA17" s="569"/>
      <c r="AB17" s="569"/>
      <c r="AC17" s="569"/>
      <c r="AD17" s="569"/>
      <c r="AE17" s="569"/>
      <c r="AF17" s="570"/>
      <c r="AG17" s="559" t="s">
        <v>66</v>
      </c>
      <c r="AH17" s="560"/>
      <c r="AI17" s="560"/>
      <c r="AJ17" s="560"/>
      <c r="AK17" s="560"/>
      <c r="AL17" s="560"/>
      <c r="AM17" s="561"/>
      <c r="AN17" s="559" t="s">
        <v>67</v>
      </c>
      <c r="AO17" s="560"/>
      <c r="AP17" s="560"/>
      <c r="AQ17" s="560"/>
      <c r="AR17" s="560"/>
      <c r="AS17" s="560"/>
      <c r="AT17" s="561"/>
      <c r="AU17" s="298" t="s">
        <v>68</v>
      </c>
      <c r="AV17" s="299"/>
      <c r="AW17" s="299"/>
      <c r="AX17" s="299"/>
      <c r="AY17" s="299"/>
      <c r="AZ17" s="299"/>
      <c r="BA17" s="300"/>
      <c r="BB17" s="298" t="s">
        <v>69</v>
      </c>
      <c r="BC17" s="305"/>
      <c r="BD17" s="305"/>
      <c r="BE17" s="305"/>
      <c r="BF17" s="305"/>
      <c r="BG17" s="305"/>
      <c r="BH17" s="486"/>
      <c r="BI17" s="603" t="s">
        <v>70</v>
      </c>
      <c r="BJ17" s="604"/>
      <c r="BK17" s="604"/>
      <c r="BL17" s="604"/>
      <c r="BM17" s="604"/>
      <c r="BN17" s="604"/>
      <c r="BO17" s="605"/>
      <c r="BP17" s="574" t="s">
        <v>809</v>
      </c>
      <c r="BQ17" s="575"/>
      <c r="BR17" s="576"/>
    </row>
    <row r="18" spans="1:70" s="355" customFormat="1" ht="20.25" customHeight="1" thickBot="1" x14ac:dyDescent="0.35">
      <c r="A18" s="313"/>
      <c r="B18" s="30" t="s">
        <v>78</v>
      </c>
      <c r="C18" s="9" t="s">
        <v>71</v>
      </c>
      <c r="D18" s="30" t="s">
        <v>71</v>
      </c>
      <c r="E18" s="6" t="s">
        <v>72</v>
      </c>
      <c r="F18" s="7" t="s">
        <v>73</v>
      </c>
      <c r="G18" s="7" t="s">
        <v>74</v>
      </c>
      <c r="H18" s="7" t="s">
        <v>75</v>
      </c>
      <c r="I18" s="8" t="s">
        <v>76</v>
      </c>
      <c r="J18" s="9" t="s">
        <v>77</v>
      </c>
      <c r="K18" s="30" t="s">
        <v>71</v>
      </c>
      <c r="L18" s="6" t="s">
        <v>72</v>
      </c>
      <c r="M18" s="7" t="s">
        <v>73</v>
      </c>
      <c r="N18" s="7" t="s">
        <v>74</v>
      </c>
      <c r="O18" s="7" t="s">
        <v>75</v>
      </c>
      <c r="P18" s="8" t="s">
        <v>76</v>
      </c>
      <c r="Q18" s="9" t="s">
        <v>77</v>
      </c>
      <c r="R18" s="10" t="s">
        <v>78</v>
      </c>
      <c r="S18" s="109" t="s">
        <v>82</v>
      </c>
      <c r="T18" s="8" t="s">
        <v>142</v>
      </c>
      <c r="U18" s="7" t="s">
        <v>74</v>
      </c>
      <c r="V18" s="11" t="s">
        <v>75</v>
      </c>
      <c r="W18" s="9" t="s">
        <v>76</v>
      </c>
      <c r="X18" s="9" t="s">
        <v>77</v>
      </c>
      <c r="Y18" s="10" t="s">
        <v>78</v>
      </c>
      <c r="Z18" s="12" t="s">
        <v>82</v>
      </c>
      <c r="AA18" s="11" t="s">
        <v>142</v>
      </c>
      <c r="AB18" s="13" t="s">
        <v>74</v>
      </c>
      <c r="AC18" s="11" t="s">
        <v>75</v>
      </c>
      <c r="AD18" s="14" t="s">
        <v>76</v>
      </c>
      <c r="AE18" s="14" t="s">
        <v>77</v>
      </c>
      <c r="AF18" s="15" t="s">
        <v>78</v>
      </c>
      <c r="AG18" s="109" t="s">
        <v>82</v>
      </c>
      <c r="AH18" s="7" t="s">
        <v>142</v>
      </c>
      <c r="AI18" s="10" t="s">
        <v>74</v>
      </c>
      <c r="AJ18" s="7" t="s">
        <v>75</v>
      </c>
      <c r="AK18" s="9" t="s">
        <v>76</v>
      </c>
      <c r="AL18" s="11" t="s">
        <v>77</v>
      </c>
      <c r="AM18" s="10" t="s">
        <v>78</v>
      </c>
      <c r="AN18" s="6" t="s">
        <v>82</v>
      </c>
      <c r="AO18" s="23" t="s">
        <v>142</v>
      </c>
      <c r="AP18" s="11" t="s">
        <v>74</v>
      </c>
      <c r="AQ18" s="11" t="s">
        <v>75</v>
      </c>
      <c r="AR18" s="9" t="s">
        <v>76</v>
      </c>
      <c r="AS18" s="11" t="s">
        <v>77</v>
      </c>
      <c r="AT18" s="10" t="s">
        <v>78</v>
      </c>
      <c r="AU18" s="6" t="s">
        <v>87</v>
      </c>
      <c r="AV18" s="23" t="s">
        <v>88</v>
      </c>
      <c r="AW18" s="11" t="s">
        <v>89</v>
      </c>
      <c r="AX18" s="11" t="s">
        <v>86</v>
      </c>
      <c r="AY18" s="9" t="s">
        <v>76</v>
      </c>
      <c r="AZ18" s="11" t="s">
        <v>77</v>
      </c>
      <c r="BA18" s="10" t="s">
        <v>78</v>
      </c>
      <c r="BB18" s="6" t="s">
        <v>87</v>
      </c>
      <c r="BC18" s="7" t="s">
        <v>142</v>
      </c>
      <c r="BD18" s="7" t="s">
        <v>74</v>
      </c>
      <c r="BE18" s="7" t="s">
        <v>86</v>
      </c>
      <c r="BF18" s="7" t="s">
        <v>84</v>
      </c>
      <c r="BG18" s="7" t="s">
        <v>85</v>
      </c>
      <c r="BH18" s="10" t="s">
        <v>71</v>
      </c>
      <c r="BI18" s="109" t="s">
        <v>87</v>
      </c>
      <c r="BJ18" s="11" t="s">
        <v>88</v>
      </c>
      <c r="BK18" s="13" t="s">
        <v>89</v>
      </c>
      <c r="BL18" s="13" t="s">
        <v>86</v>
      </c>
      <c r="BM18" s="11" t="s">
        <v>84</v>
      </c>
      <c r="BN18" s="7" t="s">
        <v>85</v>
      </c>
      <c r="BO18" s="10" t="s">
        <v>71</v>
      </c>
      <c r="BP18" s="109" t="s">
        <v>87</v>
      </c>
      <c r="BQ18" s="11" t="s">
        <v>88</v>
      </c>
      <c r="BR18" s="15" t="s">
        <v>89</v>
      </c>
    </row>
    <row r="19" spans="1:70" ht="18" customHeight="1" x14ac:dyDescent="0.3">
      <c r="A19" s="147" t="s">
        <v>210</v>
      </c>
      <c r="B19" s="34"/>
      <c r="C19" s="110"/>
      <c r="D19" s="34"/>
      <c r="E19" s="40"/>
      <c r="F19" s="87"/>
      <c r="G19" s="87"/>
      <c r="H19" s="87"/>
      <c r="I19" s="33"/>
      <c r="J19" s="110"/>
      <c r="K19" s="34"/>
      <c r="L19" s="40"/>
      <c r="M19" s="87"/>
      <c r="N19" s="87"/>
      <c r="O19" s="32"/>
      <c r="P19" s="87"/>
      <c r="Q19" s="87"/>
      <c r="R19" s="86"/>
      <c r="S19" s="43"/>
      <c r="T19" s="33"/>
      <c r="U19" s="87"/>
      <c r="V19" s="87"/>
      <c r="W19" s="32"/>
      <c r="X19" s="87"/>
      <c r="Y19" s="86"/>
      <c r="Z19" s="40"/>
      <c r="AA19" s="32"/>
      <c r="AB19" s="33"/>
      <c r="AC19" s="87"/>
      <c r="AD19" s="32"/>
      <c r="AE19" s="87"/>
      <c r="AF19" s="86"/>
      <c r="AG19" s="43"/>
      <c r="AH19" s="87"/>
      <c r="AI19" s="86"/>
      <c r="AJ19" s="32"/>
      <c r="AK19" s="32"/>
      <c r="AL19" s="87"/>
      <c r="AM19" s="86"/>
      <c r="AN19" s="40"/>
      <c r="AO19" s="32"/>
      <c r="AP19" s="87"/>
      <c r="AQ19" s="87"/>
      <c r="AR19" s="32"/>
      <c r="AS19" s="87"/>
      <c r="AT19" s="86"/>
      <c r="AU19" s="40"/>
      <c r="AV19" s="32"/>
      <c r="AW19" s="87"/>
      <c r="AX19" s="87"/>
      <c r="AY19" s="32"/>
      <c r="AZ19" s="87"/>
      <c r="BA19" s="86"/>
      <c r="BB19" s="40"/>
      <c r="BC19" s="87"/>
      <c r="BD19" s="87"/>
      <c r="BE19" s="87"/>
      <c r="BF19" s="87"/>
      <c r="BG19" s="87"/>
      <c r="BH19" s="86"/>
      <c r="BI19" s="43"/>
      <c r="BJ19" s="87"/>
      <c r="BK19" s="33"/>
      <c r="BL19" s="33"/>
      <c r="BM19" s="87"/>
      <c r="BN19" s="87"/>
      <c r="BO19" s="86"/>
      <c r="BP19" s="43"/>
      <c r="BQ19" s="87"/>
      <c r="BR19" s="86"/>
    </row>
    <row r="20" spans="1:70" ht="18" customHeight="1" thickBot="1" x14ac:dyDescent="0.35">
      <c r="A20" s="148" t="s">
        <v>206</v>
      </c>
      <c r="B20" s="242">
        <v>0.48250436156555515</v>
      </c>
      <c r="C20" s="243">
        <v>0.5073439698453327</v>
      </c>
      <c r="D20" s="242">
        <v>0.52272530973791043</v>
      </c>
      <c r="E20" s="244">
        <v>0.58442078484948412</v>
      </c>
      <c r="F20" s="245">
        <v>0.52922698716197758</v>
      </c>
      <c r="G20" s="245"/>
      <c r="H20" s="245">
        <v>0.55365627649297133</v>
      </c>
      <c r="I20" s="246">
        <v>0.47508756770101995</v>
      </c>
      <c r="J20" s="243"/>
      <c r="K20" s="242">
        <v>0.5295765089348442</v>
      </c>
      <c r="L20" s="244">
        <v>0.57434073560027754</v>
      </c>
      <c r="M20" s="245">
        <v>0.553750258995787</v>
      </c>
      <c r="N20" s="245">
        <v>0.56287730226477484</v>
      </c>
      <c r="O20" s="247">
        <v>0.53764254540335066</v>
      </c>
      <c r="P20" s="245">
        <v>0.48928707802401394</v>
      </c>
      <c r="Q20" s="245">
        <v>0.51083249041424572</v>
      </c>
      <c r="R20" s="248">
        <v>0.53421344699668771</v>
      </c>
      <c r="S20" s="249">
        <v>0.53050634136896113</v>
      </c>
      <c r="T20" s="246">
        <v>0.53999629897548918</v>
      </c>
      <c r="U20" s="245">
        <v>0.53558440155552356</v>
      </c>
      <c r="V20" s="245">
        <v>0.56316684706973863</v>
      </c>
      <c r="W20" s="247">
        <v>0.48862722254583785</v>
      </c>
      <c r="X20" s="245">
        <v>0.52192164537047692</v>
      </c>
      <c r="Y20" s="248">
        <v>0.52820918585045962</v>
      </c>
      <c r="Z20" s="244">
        <v>0.5789738633160163</v>
      </c>
      <c r="AA20" s="247">
        <v>0.5191511387163561</v>
      </c>
      <c r="AB20" s="246">
        <v>0.54534553598194291</v>
      </c>
      <c r="AC20" s="245">
        <v>0.56470428878617018</v>
      </c>
      <c r="AD20" s="247">
        <v>0.49253505962735111</v>
      </c>
      <c r="AE20" s="245">
        <v>0.52724487355011429</v>
      </c>
      <c r="AF20" s="248">
        <v>0.53593572479731433</v>
      </c>
      <c r="AG20" s="249">
        <v>0.57821287668933097</v>
      </c>
      <c r="AH20" s="245">
        <v>0.56044954858346607</v>
      </c>
      <c r="AI20" s="248">
        <v>0.56816162386933355</v>
      </c>
      <c r="AJ20" s="247">
        <v>0.56277655747620414</v>
      </c>
      <c r="AK20" s="247">
        <v>0.49870010858196073</v>
      </c>
      <c r="AL20" s="245">
        <v>0.52770483147773362</v>
      </c>
      <c r="AM20" s="248">
        <v>0.54557012444126152</v>
      </c>
      <c r="AN20" s="244">
        <v>0.5587237374396451</v>
      </c>
      <c r="AO20" s="247">
        <v>0.55395538110767983</v>
      </c>
      <c r="AP20" s="245">
        <v>0.55618816684867078</v>
      </c>
      <c r="AQ20" s="245">
        <v>0.568645544960525</v>
      </c>
      <c r="AR20" s="247">
        <v>0.49474179478375868</v>
      </c>
      <c r="AS20" s="245">
        <v>0.52909005590728919</v>
      </c>
      <c r="AT20" s="248">
        <v>0.54184293405017403</v>
      </c>
      <c r="AU20" s="244">
        <v>0.56370581380292628</v>
      </c>
      <c r="AV20" s="247">
        <v>0.54762771203774574</v>
      </c>
      <c r="AW20" s="245">
        <v>0.55464139047336314</v>
      </c>
      <c r="AX20" s="245">
        <v>0.53834624666581987</v>
      </c>
      <c r="AY20" s="247">
        <v>0.51280965488037267</v>
      </c>
      <c r="AZ20" s="245">
        <v>0.5244122130352441</v>
      </c>
      <c r="BA20" s="248">
        <v>0.53800342582205429</v>
      </c>
      <c r="BB20" s="244">
        <v>0.57542134241163367</v>
      </c>
      <c r="BC20" s="245">
        <v>0.56578435188789411</v>
      </c>
      <c r="BD20" s="245">
        <v>0.57011094520780958</v>
      </c>
      <c r="BE20" s="245">
        <v>0.5673091879344796</v>
      </c>
      <c r="BF20" s="245">
        <v>0.49621152904146992</v>
      </c>
      <c r="BG20" s="245">
        <v>0.52930167271025852</v>
      </c>
      <c r="BH20" s="248">
        <v>0.54845146871008943</v>
      </c>
      <c r="BI20" s="249">
        <v>0.57472728504641235</v>
      </c>
      <c r="BJ20" s="245">
        <v>0.55588201405691895</v>
      </c>
      <c r="BK20" s="246">
        <v>0.56453862727759585</v>
      </c>
      <c r="BL20" s="246">
        <v>0.55582018457874371</v>
      </c>
      <c r="BM20" s="245">
        <v>0.51295616605494498</v>
      </c>
      <c r="BN20" s="245">
        <v>0.53293154253501884</v>
      </c>
      <c r="BO20" s="248">
        <v>0.54752036422794137</v>
      </c>
      <c r="BP20" s="249">
        <v>0.57765638813020359</v>
      </c>
      <c r="BQ20" s="245">
        <v>0.55027560888446081</v>
      </c>
      <c r="BR20" s="248">
        <v>0.56261821209778151</v>
      </c>
    </row>
    <row r="21" spans="1:70" ht="18" customHeight="1" x14ac:dyDescent="0.3">
      <c r="A21" s="147" t="s">
        <v>207</v>
      </c>
      <c r="B21" s="34"/>
      <c r="C21" s="110"/>
      <c r="D21" s="34"/>
      <c r="E21" s="40"/>
      <c r="F21" s="87"/>
      <c r="G21" s="87"/>
      <c r="H21" s="87"/>
      <c r="I21" s="33"/>
      <c r="J21" s="110"/>
      <c r="K21" s="34"/>
      <c r="L21" s="40"/>
      <c r="M21" s="87"/>
      <c r="N21" s="87"/>
      <c r="O21" s="32"/>
      <c r="P21" s="87"/>
      <c r="Q21" s="87"/>
      <c r="R21" s="86"/>
      <c r="S21" s="43"/>
      <c r="T21" s="33"/>
      <c r="U21" s="87"/>
      <c r="V21" s="87"/>
      <c r="W21" s="32"/>
      <c r="X21" s="87"/>
      <c r="Y21" s="86"/>
      <c r="Z21" s="40"/>
      <c r="AA21" s="32"/>
      <c r="AB21" s="33"/>
      <c r="AC21" s="87"/>
      <c r="AD21" s="32"/>
      <c r="AE21" s="87"/>
      <c r="AF21" s="86"/>
      <c r="AG21" s="43"/>
      <c r="AH21" s="87"/>
      <c r="AI21" s="86"/>
      <c r="AJ21" s="32"/>
      <c r="AK21" s="32"/>
      <c r="AL21" s="87"/>
      <c r="AM21" s="86"/>
      <c r="AN21" s="40"/>
      <c r="AO21" s="32"/>
      <c r="AP21" s="87"/>
      <c r="AQ21" s="87"/>
      <c r="AR21" s="32"/>
      <c r="AS21" s="87"/>
      <c r="AT21" s="86"/>
      <c r="AU21" s="40"/>
      <c r="AV21" s="32"/>
      <c r="AW21" s="87"/>
      <c r="AX21" s="87"/>
      <c r="AY21" s="32"/>
      <c r="AZ21" s="87"/>
      <c r="BA21" s="86"/>
      <c r="BB21" s="40"/>
      <c r="BC21" s="87"/>
      <c r="BD21" s="87"/>
      <c r="BE21" s="87"/>
      <c r="BF21" s="87"/>
      <c r="BG21" s="87"/>
      <c r="BH21" s="86"/>
      <c r="BI21" s="43"/>
      <c r="BJ21" s="87"/>
      <c r="BK21" s="33"/>
      <c r="BL21" s="33"/>
      <c r="BM21" s="87"/>
      <c r="BN21" s="87"/>
      <c r="BO21" s="86"/>
      <c r="BP21" s="43"/>
      <c r="BQ21" s="87"/>
      <c r="BR21" s="86"/>
    </row>
    <row r="22" spans="1:70" ht="18" customHeight="1" thickBot="1" x14ac:dyDescent="0.35">
      <c r="A22" s="148" t="s">
        <v>189</v>
      </c>
      <c r="B22" s="242">
        <v>0.51749563843444479</v>
      </c>
      <c r="C22" s="243">
        <v>0.4926560301546673</v>
      </c>
      <c r="D22" s="242">
        <v>0.47727469026208963</v>
      </c>
      <c r="E22" s="244">
        <v>0.41557921515051588</v>
      </c>
      <c r="F22" s="245">
        <v>0.47077301283802242</v>
      </c>
      <c r="G22" s="245"/>
      <c r="H22" s="245">
        <v>0.44634372350702867</v>
      </c>
      <c r="I22" s="246">
        <v>0.5249124322989801</v>
      </c>
      <c r="J22" s="243"/>
      <c r="K22" s="242">
        <v>0.4704234910651558</v>
      </c>
      <c r="L22" s="244">
        <v>0.4256592643997224</v>
      </c>
      <c r="M22" s="245">
        <v>0.446249741004213</v>
      </c>
      <c r="N22" s="245">
        <v>0.43712269773522511</v>
      </c>
      <c r="O22" s="247">
        <v>0.46235745459664929</v>
      </c>
      <c r="P22" s="245">
        <v>0.51071292197598606</v>
      </c>
      <c r="Q22" s="245">
        <v>0.48916750958575428</v>
      </c>
      <c r="R22" s="248">
        <v>0.46578655300331229</v>
      </c>
      <c r="S22" s="249">
        <v>0.46949365863103881</v>
      </c>
      <c r="T22" s="246">
        <v>0.46000370102451088</v>
      </c>
      <c r="U22" s="245">
        <v>0.46441559844447644</v>
      </c>
      <c r="V22" s="245">
        <v>0.43683315293026131</v>
      </c>
      <c r="W22" s="247">
        <v>0.51137277745416221</v>
      </c>
      <c r="X22" s="245">
        <v>0.47807835462952303</v>
      </c>
      <c r="Y22" s="248">
        <v>0.47179081414954038</v>
      </c>
      <c r="Z22" s="244">
        <v>0.42102613668398375</v>
      </c>
      <c r="AA22" s="247">
        <v>0.4808488612836439</v>
      </c>
      <c r="AB22" s="246">
        <v>0.45465446401805709</v>
      </c>
      <c r="AC22" s="245">
        <v>0.43529571121382976</v>
      </c>
      <c r="AD22" s="247">
        <v>0.50746494037264889</v>
      </c>
      <c r="AE22" s="245">
        <v>0.47275512644988577</v>
      </c>
      <c r="AF22" s="248">
        <v>0.46406427520268567</v>
      </c>
      <c r="AG22" s="249">
        <v>0.42178712331066903</v>
      </c>
      <c r="AH22" s="245">
        <v>0.43955045141653398</v>
      </c>
      <c r="AI22" s="248">
        <v>0.4318383761306665</v>
      </c>
      <c r="AJ22" s="247">
        <v>0.43722344252379586</v>
      </c>
      <c r="AK22" s="247">
        <v>0.5012998914180391</v>
      </c>
      <c r="AL22" s="245">
        <v>0.47229516852226622</v>
      </c>
      <c r="AM22" s="248">
        <v>0.45442987555873843</v>
      </c>
      <c r="AN22" s="244">
        <v>0.44127626256035496</v>
      </c>
      <c r="AO22" s="247">
        <v>0.44604461889232011</v>
      </c>
      <c r="AP22" s="245">
        <v>0.44381183315132927</v>
      </c>
      <c r="AQ22" s="245">
        <v>0.43135445503947506</v>
      </c>
      <c r="AR22" s="247">
        <v>0.50525461920929815</v>
      </c>
      <c r="AS22" s="245">
        <v>0.47090994409271075</v>
      </c>
      <c r="AT22" s="248">
        <v>0.45815706594982597</v>
      </c>
      <c r="AU22" s="244">
        <v>0.43629418619707366</v>
      </c>
      <c r="AV22" s="247">
        <v>0.4523722879622542</v>
      </c>
      <c r="AW22" s="245">
        <v>0.44535860952663686</v>
      </c>
      <c r="AX22" s="245">
        <v>0.46165375333418013</v>
      </c>
      <c r="AY22" s="247">
        <v>0.4872115181029007</v>
      </c>
      <c r="AZ22" s="245">
        <v>0.4755877869647559</v>
      </c>
      <c r="BA22" s="248">
        <v>0.46199657417794571</v>
      </c>
      <c r="BB22" s="244">
        <v>0.42457865758836633</v>
      </c>
      <c r="BC22" s="245">
        <v>0.43421564811210589</v>
      </c>
      <c r="BD22" s="245">
        <v>0.42988905479219036</v>
      </c>
      <c r="BE22" s="245">
        <v>0.4326908120655204</v>
      </c>
      <c r="BF22" s="245">
        <v>0.50381973756891685</v>
      </c>
      <c r="BG22" s="245">
        <v>0.47069832728974148</v>
      </c>
      <c r="BH22" s="248">
        <v>0.45154853128991063</v>
      </c>
      <c r="BI22" s="249">
        <v>0.42527271495358765</v>
      </c>
      <c r="BJ22" s="245">
        <v>0.444117985943081</v>
      </c>
      <c r="BK22" s="246">
        <v>0.43546137272240421</v>
      </c>
      <c r="BL22" s="246">
        <v>0.44417981542125634</v>
      </c>
      <c r="BM22" s="245">
        <v>0.48707383664529807</v>
      </c>
      <c r="BN22" s="245">
        <v>0.46706845746498121</v>
      </c>
      <c r="BO22" s="248">
        <v>0.45247963577205863</v>
      </c>
      <c r="BP22" s="249">
        <v>0.42234361186979641</v>
      </c>
      <c r="BQ22" s="245">
        <v>0.44972439111553913</v>
      </c>
      <c r="BR22" s="248">
        <v>0.43738178790221854</v>
      </c>
    </row>
    <row r="23" spans="1:70" ht="18" customHeight="1" x14ac:dyDescent="0.3">
      <c r="A23" s="147" t="s">
        <v>190</v>
      </c>
      <c r="B23" s="34"/>
      <c r="C23" s="110"/>
      <c r="D23" s="34"/>
      <c r="E23" s="40"/>
      <c r="F23" s="87"/>
      <c r="G23" s="87"/>
      <c r="H23" s="87"/>
      <c r="I23" s="33"/>
      <c r="J23" s="110"/>
      <c r="K23" s="34"/>
      <c r="L23" s="40"/>
      <c r="M23" s="87"/>
      <c r="N23" s="87"/>
      <c r="O23" s="32"/>
      <c r="P23" s="87"/>
      <c r="Q23" s="87"/>
      <c r="R23" s="86"/>
      <c r="S23" s="43"/>
      <c r="T23" s="33"/>
      <c r="U23" s="87"/>
      <c r="V23" s="87"/>
      <c r="W23" s="32"/>
      <c r="X23" s="87"/>
      <c r="Y23" s="86"/>
      <c r="Z23" s="40"/>
      <c r="AA23" s="32"/>
      <c r="AB23" s="33"/>
      <c r="AC23" s="87"/>
      <c r="AD23" s="32"/>
      <c r="AE23" s="87"/>
      <c r="AF23" s="86"/>
      <c r="AG23" s="43"/>
      <c r="AH23" s="87"/>
      <c r="AI23" s="86"/>
      <c r="AJ23" s="32"/>
      <c r="AK23" s="32"/>
      <c r="AL23" s="87"/>
      <c r="AM23" s="86"/>
      <c r="AN23" s="40"/>
      <c r="AO23" s="32"/>
      <c r="AP23" s="87"/>
      <c r="AQ23" s="87"/>
      <c r="AR23" s="32"/>
      <c r="AS23" s="87"/>
      <c r="AT23" s="86"/>
      <c r="AU23" s="40"/>
      <c r="AV23" s="32"/>
      <c r="AW23" s="87"/>
      <c r="AX23" s="87"/>
      <c r="AY23" s="32"/>
      <c r="AZ23" s="87"/>
      <c r="BA23" s="86"/>
      <c r="BB23" s="40"/>
      <c r="BC23" s="87"/>
      <c r="BD23" s="87"/>
      <c r="BE23" s="87"/>
      <c r="BF23" s="87"/>
      <c r="BG23" s="87"/>
      <c r="BH23" s="86"/>
      <c r="BI23" s="43"/>
      <c r="BJ23" s="87"/>
      <c r="BK23" s="33"/>
      <c r="BL23" s="33"/>
      <c r="BM23" s="87"/>
      <c r="BN23" s="87"/>
      <c r="BO23" s="86"/>
      <c r="BP23" s="43"/>
      <c r="BQ23" s="87"/>
      <c r="BR23" s="86"/>
    </row>
    <row r="24" spans="1:70" ht="18" customHeight="1" thickBot="1" x14ac:dyDescent="0.35">
      <c r="A24" s="148" t="s">
        <v>191</v>
      </c>
      <c r="B24" s="242">
        <v>1</v>
      </c>
      <c r="C24" s="243">
        <v>1</v>
      </c>
      <c r="D24" s="242">
        <v>1</v>
      </c>
      <c r="E24" s="244">
        <v>1</v>
      </c>
      <c r="F24" s="245">
        <v>1</v>
      </c>
      <c r="G24" s="245"/>
      <c r="H24" s="245">
        <v>1</v>
      </c>
      <c r="I24" s="246">
        <v>1</v>
      </c>
      <c r="J24" s="243"/>
      <c r="K24" s="242">
        <v>1</v>
      </c>
      <c r="L24" s="244">
        <v>1</v>
      </c>
      <c r="M24" s="245">
        <v>1</v>
      </c>
      <c r="N24" s="245">
        <v>1</v>
      </c>
      <c r="O24" s="247">
        <v>1</v>
      </c>
      <c r="P24" s="245">
        <v>1</v>
      </c>
      <c r="Q24" s="245">
        <v>1</v>
      </c>
      <c r="R24" s="248">
        <v>1</v>
      </c>
      <c r="S24" s="249">
        <v>1</v>
      </c>
      <c r="T24" s="246">
        <v>1</v>
      </c>
      <c r="U24" s="245">
        <v>1</v>
      </c>
      <c r="V24" s="245">
        <v>1</v>
      </c>
      <c r="W24" s="247">
        <v>1</v>
      </c>
      <c r="X24" s="245">
        <v>1</v>
      </c>
      <c r="Y24" s="248">
        <v>1</v>
      </c>
      <c r="Z24" s="244">
        <v>1</v>
      </c>
      <c r="AA24" s="247">
        <v>1</v>
      </c>
      <c r="AB24" s="246">
        <v>1</v>
      </c>
      <c r="AC24" s="245">
        <v>1</v>
      </c>
      <c r="AD24" s="247">
        <v>1</v>
      </c>
      <c r="AE24" s="245">
        <v>1</v>
      </c>
      <c r="AF24" s="248">
        <v>1</v>
      </c>
      <c r="AG24" s="249">
        <v>1</v>
      </c>
      <c r="AH24" s="245">
        <v>1</v>
      </c>
      <c r="AI24" s="248">
        <v>1</v>
      </c>
      <c r="AJ24" s="247">
        <v>1</v>
      </c>
      <c r="AK24" s="247">
        <v>1</v>
      </c>
      <c r="AL24" s="245">
        <v>1</v>
      </c>
      <c r="AM24" s="248">
        <v>1</v>
      </c>
      <c r="AN24" s="244">
        <v>1</v>
      </c>
      <c r="AO24" s="247">
        <v>1</v>
      </c>
      <c r="AP24" s="245">
        <v>1</v>
      </c>
      <c r="AQ24" s="245">
        <v>1</v>
      </c>
      <c r="AR24" s="247">
        <v>1</v>
      </c>
      <c r="AS24" s="245">
        <v>1</v>
      </c>
      <c r="AT24" s="248">
        <v>1</v>
      </c>
      <c r="AU24" s="244">
        <v>1</v>
      </c>
      <c r="AV24" s="247">
        <v>1</v>
      </c>
      <c r="AW24" s="245">
        <v>1</v>
      </c>
      <c r="AX24" s="245">
        <v>1</v>
      </c>
      <c r="AY24" s="247">
        <v>1</v>
      </c>
      <c r="AZ24" s="245">
        <v>1</v>
      </c>
      <c r="BA24" s="248">
        <v>1</v>
      </c>
      <c r="BB24" s="244">
        <v>1</v>
      </c>
      <c r="BC24" s="245">
        <v>1</v>
      </c>
      <c r="BD24" s="245">
        <v>1</v>
      </c>
      <c r="BE24" s="245">
        <v>1</v>
      </c>
      <c r="BF24" s="245">
        <v>1</v>
      </c>
      <c r="BG24" s="245">
        <v>1</v>
      </c>
      <c r="BH24" s="248">
        <v>1</v>
      </c>
      <c r="BI24" s="249">
        <v>1</v>
      </c>
      <c r="BJ24" s="245">
        <v>1</v>
      </c>
      <c r="BK24" s="246">
        <v>1</v>
      </c>
      <c r="BL24" s="246">
        <v>1</v>
      </c>
      <c r="BM24" s="245">
        <v>1</v>
      </c>
      <c r="BN24" s="245">
        <v>1</v>
      </c>
      <c r="BO24" s="248">
        <v>1</v>
      </c>
      <c r="BP24" s="249">
        <v>1</v>
      </c>
      <c r="BQ24" s="245">
        <v>1</v>
      </c>
      <c r="BR24" s="248">
        <v>1</v>
      </c>
    </row>
    <row r="25" spans="1:70" ht="18" customHeight="1" x14ac:dyDescent="0.3">
      <c r="A25" s="240"/>
      <c r="B25" s="59"/>
      <c r="C25" s="59"/>
      <c r="D25" s="59"/>
      <c r="E25" s="59"/>
      <c r="F25" s="59"/>
      <c r="G25" s="59"/>
      <c r="H25" s="59"/>
      <c r="I25" s="59"/>
      <c r="J25" s="59"/>
      <c r="K25" s="59"/>
      <c r="L25" s="59"/>
      <c r="M25" s="59"/>
      <c r="N25" s="59"/>
      <c r="O25" s="59"/>
      <c r="P25" s="59"/>
      <c r="Q25" s="59"/>
      <c r="R25" s="59"/>
      <c r="S25" s="59"/>
      <c r="T25" s="59"/>
      <c r="U25" s="59"/>
      <c r="V25" s="59"/>
      <c r="W25" s="59"/>
      <c r="X25" s="59"/>
      <c r="Y25" s="59"/>
      <c r="AA25" s="59"/>
      <c r="AB25" s="59"/>
      <c r="AC25" s="59"/>
      <c r="AD25" s="59"/>
      <c r="AE25" s="59"/>
      <c r="AF25" s="59"/>
      <c r="AH25" s="59"/>
      <c r="AI25" s="59"/>
      <c r="AJ25" s="59"/>
      <c r="AK25" s="59"/>
      <c r="AL25" s="59"/>
      <c r="AM25" s="59"/>
      <c r="AO25" s="59"/>
      <c r="AP25" s="59"/>
      <c r="AQ25" s="59"/>
      <c r="AR25" s="59"/>
      <c r="AS25" s="59"/>
      <c r="AT25" s="59"/>
      <c r="AV25" s="59"/>
      <c r="AW25" s="59"/>
      <c r="AX25" s="59"/>
      <c r="AY25" s="59"/>
      <c r="AZ25" s="59"/>
      <c r="BA25" s="59"/>
      <c r="BC25" s="59"/>
      <c r="BD25" s="59"/>
      <c r="BE25" s="59"/>
      <c r="BF25" s="59"/>
      <c r="BG25" s="59"/>
      <c r="BH25" s="59"/>
      <c r="BL25" s="59"/>
      <c r="BM25" s="59"/>
      <c r="BN25" s="59"/>
      <c r="BO25" s="59"/>
    </row>
    <row r="26" spans="1:70" ht="20.25" thickBot="1" x14ac:dyDescent="0.35">
      <c r="A26" s="1" t="s">
        <v>211</v>
      </c>
    </row>
    <row r="27" spans="1:70" x14ac:dyDescent="0.3">
      <c r="A27" s="312"/>
      <c r="B27" s="2" t="s">
        <v>141</v>
      </c>
      <c r="C27" s="102" t="s">
        <v>123</v>
      </c>
      <c r="D27" s="2" t="s">
        <v>124</v>
      </c>
      <c r="E27" s="3"/>
      <c r="F27" s="4"/>
      <c r="G27" s="4"/>
      <c r="H27" s="4"/>
      <c r="I27" s="5"/>
      <c r="J27" s="102"/>
      <c r="K27" s="2" t="s">
        <v>125</v>
      </c>
      <c r="L27" s="562" t="s">
        <v>126</v>
      </c>
      <c r="M27" s="563"/>
      <c r="N27" s="563"/>
      <c r="O27" s="563"/>
      <c r="P27" s="563"/>
      <c r="Q27" s="563"/>
      <c r="R27" s="564"/>
      <c r="S27" s="562" t="s">
        <v>127</v>
      </c>
      <c r="T27" s="563"/>
      <c r="U27" s="563"/>
      <c r="V27" s="563"/>
      <c r="W27" s="563"/>
      <c r="X27" s="563"/>
      <c r="Y27" s="564"/>
      <c r="Z27" s="600" t="s">
        <v>154</v>
      </c>
      <c r="AA27" s="601"/>
      <c r="AB27" s="601"/>
      <c r="AC27" s="601"/>
      <c r="AD27" s="601"/>
      <c r="AE27" s="601"/>
      <c r="AF27" s="602"/>
      <c r="AG27" s="600" t="s">
        <v>155</v>
      </c>
      <c r="AH27" s="601"/>
      <c r="AI27" s="601"/>
      <c r="AJ27" s="601"/>
      <c r="AK27" s="601"/>
      <c r="AL27" s="601"/>
      <c r="AM27" s="602"/>
      <c r="AN27" s="586" t="s">
        <v>156</v>
      </c>
      <c r="AO27" s="587"/>
      <c r="AP27" s="587"/>
      <c r="AQ27" s="587"/>
      <c r="AR27" s="587"/>
      <c r="AS27" s="587"/>
      <c r="AT27" s="588"/>
      <c r="AU27" s="301" t="s">
        <v>131</v>
      </c>
      <c r="AV27" s="302"/>
      <c r="AW27" s="302"/>
      <c r="AX27" s="302"/>
      <c r="AY27" s="302"/>
      <c r="AZ27" s="302"/>
      <c r="BA27" s="303"/>
      <c r="BB27" s="301" t="s">
        <v>132</v>
      </c>
      <c r="BC27" s="307"/>
      <c r="BD27" s="307"/>
      <c r="BE27" s="307"/>
      <c r="BF27" s="307"/>
      <c r="BG27" s="307"/>
      <c r="BH27" s="487"/>
      <c r="BI27" s="586" t="s">
        <v>133</v>
      </c>
      <c r="BJ27" s="587"/>
      <c r="BK27" s="587"/>
      <c r="BL27" s="587"/>
      <c r="BM27" s="587"/>
      <c r="BN27" s="587"/>
      <c r="BO27" s="588"/>
      <c r="BP27" s="574" t="s">
        <v>810</v>
      </c>
      <c r="BQ27" s="575"/>
      <c r="BR27" s="576"/>
    </row>
    <row r="28" spans="1:70" s="410" customFormat="1" ht="20.25" thickBot="1" x14ac:dyDescent="0.35">
      <c r="A28" s="103"/>
      <c r="B28" s="22" t="s">
        <v>78</v>
      </c>
      <c r="C28" s="26" t="s">
        <v>71</v>
      </c>
      <c r="D28" s="22" t="s">
        <v>71</v>
      </c>
      <c r="E28" s="6" t="s">
        <v>72</v>
      </c>
      <c r="F28" s="7" t="s">
        <v>73</v>
      </c>
      <c r="G28" s="7" t="s">
        <v>74</v>
      </c>
      <c r="H28" s="7" t="s">
        <v>75</v>
      </c>
      <c r="I28" s="8" t="s">
        <v>76</v>
      </c>
      <c r="J28" s="9" t="s">
        <v>77</v>
      </c>
      <c r="K28" s="22" t="s">
        <v>71</v>
      </c>
      <c r="L28" s="6" t="s">
        <v>72</v>
      </c>
      <c r="M28" s="7" t="s">
        <v>73</v>
      </c>
      <c r="N28" s="7" t="s">
        <v>74</v>
      </c>
      <c r="O28" s="7" t="s">
        <v>75</v>
      </c>
      <c r="P28" s="8" t="s">
        <v>76</v>
      </c>
      <c r="Q28" s="9" t="s">
        <v>77</v>
      </c>
      <c r="R28" s="108" t="s">
        <v>78</v>
      </c>
      <c r="S28" s="109" t="s">
        <v>82</v>
      </c>
      <c r="T28" s="8" t="s">
        <v>73</v>
      </c>
      <c r="U28" s="7" t="s">
        <v>74</v>
      </c>
      <c r="V28" s="11" t="s">
        <v>75</v>
      </c>
      <c r="W28" s="9" t="s">
        <v>76</v>
      </c>
      <c r="X28" s="9" t="s">
        <v>77</v>
      </c>
      <c r="Y28" s="108" t="s">
        <v>78</v>
      </c>
      <c r="Z28" s="12" t="s">
        <v>82</v>
      </c>
      <c r="AA28" s="11" t="s">
        <v>142</v>
      </c>
      <c r="AB28" s="13" t="s">
        <v>74</v>
      </c>
      <c r="AC28" s="11" t="s">
        <v>75</v>
      </c>
      <c r="AD28" s="14" t="s">
        <v>76</v>
      </c>
      <c r="AE28" s="14" t="s">
        <v>77</v>
      </c>
      <c r="AF28" s="251" t="s">
        <v>78</v>
      </c>
      <c r="AG28" s="24" t="s">
        <v>82</v>
      </c>
      <c r="AH28" s="11" t="s">
        <v>142</v>
      </c>
      <c r="AI28" s="15" t="s">
        <v>74</v>
      </c>
      <c r="AJ28" s="11" t="s">
        <v>75</v>
      </c>
      <c r="AK28" s="13" t="s">
        <v>76</v>
      </c>
      <c r="AL28" s="11" t="s">
        <v>77</v>
      </c>
      <c r="AM28" s="251" t="s">
        <v>78</v>
      </c>
      <c r="AN28" s="12" t="s">
        <v>82</v>
      </c>
      <c r="AO28" s="16" t="s">
        <v>142</v>
      </c>
      <c r="AP28" s="11" t="s">
        <v>74</v>
      </c>
      <c r="AQ28" s="11" t="s">
        <v>75</v>
      </c>
      <c r="AR28" s="14" t="s">
        <v>76</v>
      </c>
      <c r="AS28" s="11" t="s">
        <v>77</v>
      </c>
      <c r="AT28" s="251" t="s">
        <v>78</v>
      </c>
      <c r="AU28" s="12" t="s">
        <v>87</v>
      </c>
      <c r="AV28" s="16" t="s">
        <v>88</v>
      </c>
      <c r="AW28" s="11" t="s">
        <v>89</v>
      </c>
      <c r="AX28" s="11" t="s">
        <v>86</v>
      </c>
      <c r="AY28" s="14" t="s">
        <v>76</v>
      </c>
      <c r="AZ28" s="11" t="s">
        <v>77</v>
      </c>
      <c r="BA28" s="251" t="s">
        <v>78</v>
      </c>
      <c r="BB28" s="6" t="s">
        <v>87</v>
      </c>
      <c r="BC28" s="7" t="s">
        <v>142</v>
      </c>
      <c r="BD28" s="7" t="s">
        <v>74</v>
      </c>
      <c r="BE28" s="7" t="s">
        <v>86</v>
      </c>
      <c r="BF28" s="7" t="s">
        <v>84</v>
      </c>
      <c r="BG28" s="7" t="s">
        <v>85</v>
      </c>
      <c r="BH28" s="10" t="s">
        <v>71</v>
      </c>
      <c r="BI28" s="109" t="s">
        <v>87</v>
      </c>
      <c r="BJ28" s="11" t="s">
        <v>142</v>
      </c>
      <c r="BK28" s="13" t="s">
        <v>89</v>
      </c>
      <c r="BL28" s="13" t="s">
        <v>86</v>
      </c>
      <c r="BM28" s="11" t="s">
        <v>84</v>
      </c>
      <c r="BN28" s="7" t="s">
        <v>85</v>
      </c>
      <c r="BO28" s="10" t="s">
        <v>71</v>
      </c>
      <c r="BP28" s="109" t="s">
        <v>87</v>
      </c>
      <c r="BQ28" s="11" t="s">
        <v>142</v>
      </c>
      <c r="BR28" s="15" t="s">
        <v>89</v>
      </c>
    </row>
    <row r="29" spans="1:70" ht="18" customHeight="1" x14ac:dyDescent="0.3">
      <c r="A29" s="147" t="s">
        <v>210</v>
      </c>
      <c r="B29" s="34"/>
      <c r="C29" s="110"/>
      <c r="D29" s="34"/>
      <c r="E29" s="32"/>
      <c r="F29" s="87"/>
      <c r="G29" s="87"/>
      <c r="H29" s="87"/>
      <c r="I29" s="33"/>
      <c r="J29" s="110"/>
      <c r="K29" s="34"/>
      <c r="L29" s="40"/>
      <c r="M29" s="87"/>
      <c r="N29" s="87"/>
      <c r="O29" s="87"/>
      <c r="P29" s="87"/>
      <c r="Q29" s="33"/>
      <c r="R29" s="86"/>
      <c r="S29" s="43"/>
      <c r="T29" s="33"/>
      <c r="U29" s="87"/>
      <c r="V29" s="87"/>
      <c r="W29" s="32"/>
      <c r="X29" s="33"/>
      <c r="Y29" s="86"/>
      <c r="Z29" s="43"/>
      <c r="AA29" s="87"/>
      <c r="AB29" s="33"/>
      <c r="AC29" s="87"/>
      <c r="AD29" s="32"/>
      <c r="AE29" s="33"/>
      <c r="AF29" s="86"/>
      <c r="AG29" s="43"/>
      <c r="AH29" s="87"/>
      <c r="AI29" s="86"/>
      <c r="AJ29" s="32"/>
      <c r="AK29" s="32"/>
      <c r="AL29" s="33"/>
      <c r="AM29" s="86"/>
      <c r="AN29" s="40"/>
      <c r="AO29" s="32"/>
      <c r="AP29" s="87"/>
      <c r="AQ29" s="87"/>
      <c r="AR29" s="32"/>
      <c r="AS29" s="33"/>
      <c r="AT29" s="86"/>
      <c r="AU29" s="40"/>
      <c r="AV29" s="32"/>
      <c r="AW29" s="87"/>
      <c r="AX29" s="87"/>
      <c r="AY29" s="32"/>
      <c r="AZ29" s="33"/>
      <c r="BA29" s="86"/>
      <c r="BB29" s="40"/>
      <c r="BC29" s="87"/>
      <c r="BD29" s="87"/>
      <c r="BE29" s="87"/>
      <c r="BF29" s="87"/>
      <c r="BG29" s="87"/>
      <c r="BH29" s="86"/>
      <c r="BI29" s="43"/>
      <c r="BJ29" s="87"/>
      <c r="BK29" s="33"/>
      <c r="BL29" s="33"/>
      <c r="BM29" s="87"/>
      <c r="BN29" s="87"/>
      <c r="BO29" s="86"/>
      <c r="BP29" s="43"/>
      <c r="BQ29" s="87"/>
      <c r="BR29" s="86"/>
    </row>
    <row r="30" spans="1:70" ht="18" customHeight="1" thickBot="1" x14ac:dyDescent="0.35">
      <c r="A30" s="148" t="s">
        <v>206</v>
      </c>
      <c r="B30" s="176"/>
      <c r="C30" s="125">
        <v>0.11108837040069131</v>
      </c>
      <c r="D30" s="121">
        <v>0.11480996336396565</v>
      </c>
      <c r="E30" s="177"/>
      <c r="F30" s="178"/>
      <c r="G30" s="178"/>
      <c r="H30" s="178"/>
      <c r="I30" s="179"/>
      <c r="J30" s="120"/>
      <c r="K30" s="121">
        <v>1.7165884869236425E-2</v>
      </c>
      <c r="L30" s="128">
        <v>6.7429769054048627E-2</v>
      </c>
      <c r="M30" s="123">
        <v>0.18234101382488488</v>
      </c>
      <c r="N30" s="123"/>
      <c r="O30" s="123">
        <v>8.7921088241578182E-2</v>
      </c>
      <c r="P30" s="123">
        <v>0.1236805352560979</v>
      </c>
      <c r="Q30" s="124"/>
      <c r="R30" s="127">
        <v>0.11638253900926832</v>
      </c>
      <c r="S30" s="126">
        <v>3.4511403111312511E-2</v>
      </c>
      <c r="T30" s="124">
        <v>8.7306289170907547E-4</v>
      </c>
      <c r="U30" s="123">
        <v>1.6087439159764294E-2</v>
      </c>
      <c r="V30" s="123">
        <v>7.2894504271545868E-2</v>
      </c>
      <c r="W30" s="122">
        <v>1.8325288319796407E-2</v>
      </c>
      <c r="X30" s="124">
        <v>4.3915392644440443E-2</v>
      </c>
      <c r="Y30" s="127">
        <v>3.0742989256525632E-2</v>
      </c>
      <c r="Z30" s="128">
        <v>4.9456164683553627E-2</v>
      </c>
      <c r="AA30" s="122">
        <v>3.115361849278786E-2</v>
      </c>
      <c r="AB30" s="124">
        <v>3.9581827655175816E-2</v>
      </c>
      <c r="AC30" s="123">
        <v>1.7511745683080004E-2</v>
      </c>
      <c r="AD30" s="122">
        <v>-0.10890976696659194</v>
      </c>
      <c r="AE30" s="124">
        <v>-4.7978943963298937E-2</v>
      </c>
      <c r="AF30" s="127">
        <v>-7.1212335105799163E-3</v>
      </c>
      <c r="AG30" s="126">
        <v>-4.1734775501686805E-2</v>
      </c>
      <c r="AH30" s="123">
        <v>5.1602767455210197E-2</v>
      </c>
      <c r="AI30" s="127">
        <v>8.2131539804695119E-3</v>
      </c>
      <c r="AJ30" s="122">
        <v>6.0116334852482689E-2</v>
      </c>
      <c r="AK30" s="122">
        <v>0.20675925336051471</v>
      </c>
      <c r="AL30" s="124">
        <v>0.13122046149569089</v>
      </c>
      <c r="AM30" s="127">
        <v>7.1122766552394134E-2</v>
      </c>
      <c r="AN30" s="128">
        <v>0.24313141944615824</v>
      </c>
      <c r="AO30" s="122">
        <v>0.10288160427500226</v>
      </c>
      <c r="AP30" s="123">
        <v>0.16484926234765873</v>
      </c>
      <c r="AQ30" s="123">
        <v>9.8000395961195697E-2</v>
      </c>
      <c r="AR30" s="122">
        <v>2.6949980203246682E-2</v>
      </c>
      <c r="AS30" s="124">
        <v>6.1262663499085157E-2</v>
      </c>
      <c r="AT30" s="127">
        <v>0.10889957375259951</v>
      </c>
      <c r="AU30" s="128">
        <v>1.6816536260656267E-2</v>
      </c>
      <c r="AV30" s="122">
        <v>0.13683963738668337</v>
      </c>
      <c r="AW30" s="123">
        <v>8.0245044052863479E-2</v>
      </c>
      <c r="AX30" s="123">
        <v>9.1752099325124847E-2</v>
      </c>
      <c r="AY30" s="122">
        <v>0.24502017631788631</v>
      </c>
      <c r="AZ30" s="124">
        <v>0.16846994043407215</v>
      </c>
      <c r="BA30" s="127">
        <v>0.12585040799632896</v>
      </c>
      <c r="BB30" s="128">
        <v>0.17930975077523836</v>
      </c>
      <c r="BC30" s="123">
        <v>0.13239843266652929</v>
      </c>
      <c r="BD30" s="123">
        <v>0.15321974282837814</v>
      </c>
      <c r="BE30" s="123">
        <v>0.11867685919214788</v>
      </c>
      <c r="BF30" s="123">
        <v>-1.7113955408753045E-2</v>
      </c>
      <c r="BG30" s="123">
        <v>4.6254294019201891E-2</v>
      </c>
      <c r="BH30" s="127">
        <v>9.5833850188726144E-2</v>
      </c>
      <c r="BI30" s="126">
        <v>3.2600491807269982E-2</v>
      </c>
      <c r="BJ30" s="123">
        <v>-2.3756045245755697E-2</v>
      </c>
      <c r="BK30" s="124">
        <v>1.8233656013790789E-3</v>
      </c>
      <c r="BL30" s="124">
        <v>2.3790441641709181E-2</v>
      </c>
      <c r="BM30" s="123">
        <v>7.729306252756718E-2</v>
      </c>
      <c r="BN30" s="123">
        <v>5.0597211260194674E-2</v>
      </c>
      <c r="BO30" s="127">
        <v>2.6806168706910993E-2</v>
      </c>
      <c r="BP30" s="126">
        <v>3.2255022163538705E-2</v>
      </c>
      <c r="BQ30" s="123">
        <v>5.3228313814903006E-2</v>
      </c>
      <c r="BR30" s="127">
        <v>4.3416393659618135E-2</v>
      </c>
    </row>
    <row r="31" spans="1:70" ht="18" customHeight="1" x14ac:dyDescent="0.3">
      <c r="A31" s="147" t="s">
        <v>207</v>
      </c>
      <c r="B31" s="34"/>
      <c r="C31" s="110"/>
      <c r="D31" s="34"/>
      <c r="E31" s="32"/>
      <c r="F31" s="87"/>
      <c r="G31" s="87"/>
      <c r="H31" s="87"/>
      <c r="I31" s="33"/>
      <c r="J31" s="110"/>
      <c r="K31" s="34"/>
      <c r="L31" s="40"/>
      <c r="M31" s="87"/>
      <c r="N31" s="87"/>
      <c r="O31" s="87"/>
      <c r="P31" s="87"/>
      <c r="Q31" s="33"/>
      <c r="R31" s="86"/>
      <c r="S31" s="43"/>
      <c r="T31" s="33"/>
      <c r="U31" s="87"/>
      <c r="V31" s="87"/>
      <c r="W31" s="32"/>
      <c r="X31" s="33"/>
      <c r="Y31" s="86"/>
      <c r="Z31" s="40"/>
      <c r="AA31" s="32"/>
      <c r="AB31" s="33"/>
      <c r="AC31" s="87"/>
      <c r="AD31" s="32"/>
      <c r="AE31" s="33"/>
      <c r="AF31" s="86"/>
      <c r="AG31" s="43"/>
      <c r="AH31" s="87"/>
      <c r="AI31" s="86"/>
      <c r="AJ31" s="32"/>
      <c r="AK31" s="32"/>
      <c r="AL31" s="33"/>
      <c r="AM31" s="86"/>
      <c r="AN31" s="40"/>
      <c r="AO31" s="32"/>
      <c r="AP31" s="87"/>
      <c r="AQ31" s="87"/>
      <c r="AR31" s="32"/>
      <c r="AS31" s="33"/>
      <c r="AT31" s="86"/>
      <c r="AU31" s="40"/>
      <c r="AV31" s="32"/>
      <c r="AW31" s="87"/>
      <c r="AX31" s="87"/>
      <c r="AY31" s="32"/>
      <c r="AZ31" s="33"/>
      <c r="BA31" s="86"/>
      <c r="BB31" s="40"/>
      <c r="BC31" s="87"/>
      <c r="BD31" s="87"/>
      <c r="BE31" s="87"/>
      <c r="BF31" s="87"/>
      <c r="BG31" s="87"/>
      <c r="BH31" s="86"/>
      <c r="BI31" s="43"/>
      <c r="BJ31" s="87"/>
      <c r="BK31" s="33"/>
      <c r="BL31" s="33"/>
      <c r="BM31" s="87"/>
      <c r="BN31" s="87"/>
      <c r="BO31" s="86"/>
      <c r="BP31" s="43"/>
      <c r="BQ31" s="87"/>
      <c r="BR31" s="86"/>
    </row>
    <row r="32" spans="1:70" ht="18" customHeight="1" thickBot="1" x14ac:dyDescent="0.35">
      <c r="A32" s="148" t="s">
        <v>189</v>
      </c>
      <c r="B32" s="91"/>
      <c r="C32" s="125">
        <v>5.9686618747747389E-3</v>
      </c>
      <c r="D32" s="121">
        <v>4.8224767886688724E-2</v>
      </c>
      <c r="E32" s="89"/>
      <c r="F32" s="92"/>
      <c r="G32" s="92"/>
      <c r="H32" s="92"/>
      <c r="I32" s="90"/>
      <c r="J32" s="95"/>
      <c r="K32" s="121">
        <v>-1.0405670336299244E-2</v>
      </c>
      <c r="L32" s="128">
        <v>0.11250921045173734</v>
      </c>
      <c r="M32" s="123">
        <v>7.1117742136018958E-2</v>
      </c>
      <c r="N32" s="123"/>
      <c r="O32" s="123">
        <v>0.16051945757321429</v>
      </c>
      <c r="P32" s="123">
        <v>6.1555647010406167E-2</v>
      </c>
      <c r="Q32" s="124"/>
      <c r="R32" s="127">
        <v>9.5783805750279338E-2</v>
      </c>
      <c r="S32" s="126">
        <v>0.2353270837578969</v>
      </c>
      <c r="T32" s="124">
        <v>5.7999613077964751E-2</v>
      </c>
      <c r="U32" s="123">
        <v>0.13454137620126239</v>
      </c>
      <c r="V32" s="123">
        <v>-3.2276481559014969E-2</v>
      </c>
      <c r="W32" s="122">
        <v>2.1017944173681968E-2</v>
      </c>
      <c r="X32" s="124">
        <v>-1.4266249899815842E-3</v>
      </c>
      <c r="Y32" s="127">
        <v>5.5897569025941563E-2</v>
      </c>
      <c r="Z32" s="128">
        <v>-0.13766651544520969</v>
      </c>
      <c r="AA32" s="122">
        <v>0.12116003510825046</v>
      </c>
      <c r="AB32" s="124">
        <v>-4.8458064391077027E-4</v>
      </c>
      <c r="AC32" s="123">
        <v>1.1170108161258518E-2</v>
      </c>
      <c r="AD32" s="122">
        <v>-0.12273534756312554</v>
      </c>
      <c r="AE32" s="124">
        <v>-6.8084226916655943E-2</v>
      </c>
      <c r="AF32" s="127">
        <v>-3.7461474970804431E-2</v>
      </c>
      <c r="AG32" s="126">
        <v>-3.8739298866516836E-2</v>
      </c>
      <c r="AH32" s="123">
        <v>-0.10955080405780071</v>
      </c>
      <c r="AI32" s="127">
        <v>-8.0838129775433365E-2</v>
      </c>
      <c r="AJ32" s="122">
        <v>6.8458516472830633E-2</v>
      </c>
      <c r="AK32" s="122">
        <v>0.17736166792263242</v>
      </c>
      <c r="AL32" s="124">
        <v>0.12913482775920082</v>
      </c>
      <c r="AM32" s="127">
        <v>3.0362671258260088E-2</v>
      </c>
      <c r="AN32" s="128">
        <v>0.34593760883626046</v>
      </c>
      <c r="AO32" s="122">
        <v>0.13229660485753403</v>
      </c>
      <c r="AP32" s="123">
        <v>0.22291852475513418</v>
      </c>
      <c r="AQ32" s="123">
        <v>7.2081255233171992E-2</v>
      </c>
      <c r="AR32" s="122">
        <v>4.3332739272178511E-2</v>
      </c>
      <c r="AS32" s="124">
        <v>5.5379648907800005E-2</v>
      </c>
      <c r="AT32" s="127">
        <v>0.12568504369228584</v>
      </c>
      <c r="AU32" s="128">
        <v>-3.5487209818128029E-3</v>
      </c>
      <c r="AV32" s="122">
        <v>0.1662892267874474</v>
      </c>
      <c r="AW32" s="123">
        <v>8.703299443947965E-2</v>
      </c>
      <c r="AX32" s="123">
        <v>0.2342015008998608</v>
      </c>
      <c r="AY32" s="122">
        <v>0.15828975002414913</v>
      </c>
      <c r="AZ32" s="124">
        <v>0.19060356379123178</v>
      </c>
      <c r="BA32" s="127">
        <v>0.1433874709976799</v>
      </c>
      <c r="BB32" s="128">
        <v>0.12427659890191434</v>
      </c>
      <c r="BC32" s="123">
        <v>5.2066574202496607E-2</v>
      </c>
      <c r="BD32" s="123">
        <v>8.2957719654646933E-2</v>
      </c>
      <c r="BE32" s="123">
        <v>-5.0349419468441736E-3</v>
      </c>
      <c r="BF32" s="123">
        <v>5.0388944417887105E-2</v>
      </c>
      <c r="BG32" s="123">
        <v>2.5932400932400901E-2</v>
      </c>
      <c r="BH32" s="127">
        <v>5.0647974906449456E-2</v>
      </c>
      <c r="BI32" s="126">
        <v>3.5537517323302348E-2</v>
      </c>
      <c r="BJ32" s="123">
        <v>1.629446041078908E-2</v>
      </c>
      <c r="BK32" s="124">
        <v>2.4825969077452825E-2</v>
      </c>
      <c r="BL32" s="124">
        <v>7.2698614606089063E-2</v>
      </c>
      <c r="BM32" s="123">
        <v>7.4884673465587248E-3</v>
      </c>
      <c r="BN32" s="123">
        <v>3.5394774211871649E-2</v>
      </c>
      <c r="BO32" s="127">
        <v>3.0673239971454658E-2</v>
      </c>
      <c r="BP32" s="126">
        <v>1.9947105120606601E-2</v>
      </c>
      <c r="BQ32" s="123">
        <v>7.7390063562070344E-2</v>
      </c>
      <c r="BR32" s="127">
        <v>5.1595189406397957E-2</v>
      </c>
    </row>
    <row r="33" spans="1:70" ht="18" customHeight="1" x14ac:dyDescent="0.3">
      <c r="A33" s="149" t="s">
        <v>190</v>
      </c>
      <c r="B33" s="55"/>
      <c r="C33" s="59"/>
      <c r="D33" s="55"/>
      <c r="E33" s="53"/>
      <c r="F33" s="56"/>
      <c r="G33" s="56"/>
      <c r="H33" s="56"/>
      <c r="I33" s="54"/>
      <c r="J33" s="59"/>
      <c r="K33" s="55"/>
      <c r="L33" s="57"/>
      <c r="M33" s="56"/>
      <c r="N33" s="56"/>
      <c r="O33" s="56"/>
      <c r="P33" s="56"/>
      <c r="Q33" s="54"/>
      <c r="R33" s="58"/>
      <c r="S33" s="60"/>
      <c r="T33" s="54"/>
      <c r="U33" s="56"/>
      <c r="V33" s="56"/>
      <c r="W33" s="53"/>
      <c r="X33" s="54"/>
      <c r="Y33" s="58"/>
      <c r="Z33" s="57"/>
      <c r="AA33" s="53"/>
      <c r="AB33" s="54"/>
      <c r="AC33" s="56"/>
      <c r="AD33" s="53"/>
      <c r="AE33" s="54"/>
      <c r="AF33" s="58"/>
      <c r="AG33" s="60"/>
      <c r="AH33" s="56"/>
      <c r="AI33" s="58"/>
      <c r="AJ33" s="53"/>
      <c r="AK33" s="53"/>
      <c r="AL33" s="54"/>
      <c r="AM33" s="58"/>
      <c r="AN33" s="57"/>
      <c r="AO33" s="53"/>
      <c r="AP33" s="56"/>
      <c r="AQ33" s="56"/>
      <c r="AR33" s="53"/>
      <c r="AS33" s="54"/>
      <c r="AT33" s="58"/>
      <c r="AU33" s="57"/>
      <c r="AV33" s="53"/>
      <c r="AW33" s="56"/>
      <c r="AX33" s="56"/>
      <c r="AY33" s="53"/>
      <c r="AZ33" s="54"/>
      <c r="BA33" s="58"/>
      <c r="BB33" s="57"/>
      <c r="BC33" s="56"/>
      <c r="BD33" s="56"/>
      <c r="BE33" s="56"/>
      <c r="BF33" s="56"/>
      <c r="BG33" s="56"/>
      <c r="BH33" s="58"/>
      <c r="BI33" s="60"/>
      <c r="BJ33" s="87"/>
      <c r="BK33" s="33"/>
      <c r="BL33" s="54"/>
      <c r="BM33" s="56"/>
      <c r="BN33" s="56"/>
      <c r="BO33" s="58"/>
      <c r="BP33" s="60"/>
      <c r="BQ33" s="87"/>
      <c r="BR33" s="86"/>
    </row>
    <row r="34" spans="1:70" ht="18" customHeight="1" thickBot="1" x14ac:dyDescent="0.35">
      <c r="A34" s="148" t="s">
        <v>191</v>
      </c>
      <c r="B34" s="176"/>
      <c r="C34" s="120">
        <v>5.6990923159662366E-2</v>
      </c>
      <c r="D34" s="176">
        <v>8.2006365293057826E-2</v>
      </c>
      <c r="E34" s="177"/>
      <c r="F34" s="178"/>
      <c r="G34" s="178"/>
      <c r="H34" s="178"/>
      <c r="I34" s="179"/>
      <c r="J34" s="120"/>
      <c r="K34" s="176">
        <v>4.0066793984703253E-3</v>
      </c>
      <c r="L34" s="180">
        <v>8.6163847929523696E-2</v>
      </c>
      <c r="M34" s="178">
        <v>0.12998009911421549</v>
      </c>
      <c r="N34" s="178"/>
      <c r="O34" s="178">
        <v>0.12032491472959927</v>
      </c>
      <c r="P34" s="178">
        <v>9.1070409060749702E-2</v>
      </c>
      <c r="Q34" s="179"/>
      <c r="R34" s="181">
        <v>0.10669241099805493</v>
      </c>
      <c r="S34" s="182">
        <v>0.11999045801526709</v>
      </c>
      <c r="T34" s="179">
        <v>2.6365771116789727E-2</v>
      </c>
      <c r="U34" s="178">
        <v>6.7866343676702412E-2</v>
      </c>
      <c r="V34" s="178">
        <v>2.426791496550762E-2</v>
      </c>
      <c r="W34" s="177">
        <v>1.9700462458809964E-2</v>
      </c>
      <c r="X34" s="179">
        <v>2.1735550798616776E-2</v>
      </c>
      <c r="Y34" s="181">
        <v>4.2459654259568769E-2</v>
      </c>
      <c r="Z34" s="180">
        <v>-3.8396747022945155E-2</v>
      </c>
      <c r="AA34" s="177">
        <v>7.255690325185471E-2</v>
      </c>
      <c r="AB34" s="179">
        <v>2.0974362667434798E-2</v>
      </c>
      <c r="AC34" s="178">
        <v>1.4741508169682005E-2</v>
      </c>
      <c r="AD34" s="177">
        <v>-0.11597979251615764</v>
      </c>
      <c r="AE34" s="179">
        <v>-5.759084455700092E-2</v>
      </c>
      <c r="AF34" s="181">
        <v>-2.1435480730592871E-2</v>
      </c>
      <c r="AG34" s="182">
        <v>-4.0473601546454074E-2</v>
      </c>
      <c r="AH34" s="178">
        <v>-2.5887743898613369E-2</v>
      </c>
      <c r="AI34" s="181">
        <v>-3.2274409705690399E-2</v>
      </c>
      <c r="AJ34" s="177">
        <v>6.3747650733986916E-2</v>
      </c>
      <c r="AK34" s="177">
        <v>0.19184100941918025</v>
      </c>
      <c r="AL34" s="179">
        <v>0.13023446745486855</v>
      </c>
      <c r="AM34" s="181">
        <v>5.2207462472529498E-2</v>
      </c>
      <c r="AN34" s="180">
        <v>0.28649374632754143</v>
      </c>
      <c r="AO34" s="177">
        <v>0.11581098105947163</v>
      </c>
      <c r="AP34" s="178">
        <v>0.18992579832880851</v>
      </c>
      <c r="AQ34" s="178">
        <v>8.666794002483047E-2</v>
      </c>
      <c r="AR34" s="177">
        <v>3.5166367659411613E-2</v>
      </c>
      <c r="AS34" s="179">
        <v>5.8484144131275118E-2</v>
      </c>
      <c r="AT34" s="181">
        <v>0.11652739276848623</v>
      </c>
      <c r="AU34" s="180">
        <v>7.8298316586193906E-3</v>
      </c>
      <c r="AV34" s="177">
        <v>0.14997546826748254</v>
      </c>
      <c r="AW34" s="178">
        <v>8.3257616757287822E-2</v>
      </c>
      <c r="AX34" s="178">
        <v>0.1531982833120944</v>
      </c>
      <c r="AY34" s="177">
        <v>0.2011851625783645</v>
      </c>
      <c r="AZ34" s="179">
        <v>0.17889288377176138</v>
      </c>
      <c r="BA34" s="181">
        <v>0.13388513732640517</v>
      </c>
      <c r="BB34" s="180">
        <v>0.15529910656480639</v>
      </c>
      <c r="BC34" s="178">
        <v>9.6058526056894689E-2</v>
      </c>
      <c r="BD34" s="178">
        <v>0.12192794588519695</v>
      </c>
      <c r="BE34" s="178">
        <v>6.1564841864600428E-2</v>
      </c>
      <c r="BF34" s="178">
        <v>1.5763286047004055E-2</v>
      </c>
      <c r="BG34" s="178">
        <v>3.6589449859115941E-2</v>
      </c>
      <c r="BH34" s="181">
        <v>7.4958130607082341E-2</v>
      </c>
      <c r="BI34" s="182">
        <v>3.3847490158169791E-2</v>
      </c>
      <c r="BJ34" s="178">
        <v>-6.3654889748815391E-3</v>
      </c>
      <c r="BK34" s="179">
        <v>1.1711933067467983E-2</v>
      </c>
      <c r="BL34" s="179">
        <v>4.4952558718307722E-2</v>
      </c>
      <c r="BM34" s="178">
        <v>4.2126546394438691E-2</v>
      </c>
      <c r="BN34" s="178">
        <v>4.3441449570821522E-2</v>
      </c>
      <c r="BO34" s="181">
        <v>2.8552339056808984E-2</v>
      </c>
      <c r="BP34" s="182">
        <v>2.7020800867267436E-2</v>
      </c>
      <c r="BQ34" s="178">
        <v>6.3958981449475649E-2</v>
      </c>
      <c r="BR34" s="181">
        <v>4.6977943282727086E-2</v>
      </c>
    </row>
    <row r="38" spans="1:70" x14ac:dyDescent="0.3">
      <c r="A38" s="1" t="s">
        <v>212</v>
      </c>
    </row>
    <row r="39" spans="1:70" ht="20.25" thickBot="1" x14ac:dyDescent="0.35">
      <c r="A39" s="238" t="s">
        <v>204</v>
      </c>
    </row>
    <row r="40" spans="1:70" s="353" customFormat="1" ht="20.25" customHeight="1" x14ac:dyDescent="0.3">
      <c r="A40" s="27"/>
      <c r="B40" s="2" t="s">
        <v>141</v>
      </c>
      <c r="C40" s="2" t="s">
        <v>60</v>
      </c>
      <c r="D40" s="2" t="s">
        <v>61</v>
      </c>
      <c r="E40" s="3"/>
      <c r="F40" s="4"/>
      <c r="G40" s="4"/>
      <c r="H40" s="4"/>
      <c r="I40" s="5"/>
      <c r="J40" s="102"/>
      <c r="K40" s="28" t="s">
        <v>62</v>
      </c>
      <c r="L40" s="563" t="s">
        <v>63</v>
      </c>
      <c r="M40" s="563"/>
      <c r="N40" s="563"/>
      <c r="O40" s="563"/>
      <c r="P40" s="563"/>
      <c r="Q40" s="563"/>
      <c r="R40" s="563"/>
      <c r="S40" s="562" t="s">
        <v>64</v>
      </c>
      <c r="T40" s="563"/>
      <c r="U40" s="563"/>
      <c r="V40" s="563"/>
      <c r="W40" s="563"/>
      <c r="X40" s="563"/>
      <c r="Y40" s="564"/>
      <c r="Z40" s="568" t="s">
        <v>65</v>
      </c>
      <c r="AA40" s="569"/>
      <c r="AB40" s="569"/>
      <c r="AC40" s="569"/>
      <c r="AD40" s="569"/>
      <c r="AE40" s="569"/>
      <c r="AF40" s="570"/>
      <c r="AG40" s="568" t="s">
        <v>66</v>
      </c>
      <c r="AH40" s="569"/>
      <c r="AI40" s="569"/>
      <c r="AJ40" s="569"/>
      <c r="AK40" s="569"/>
      <c r="AL40" s="569"/>
      <c r="AM40" s="570"/>
      <c r="AN40" s="559" t="s">
        <v>67</v>
      </c>
      <c r="AO40" s="560"/>
      <c r="AP40" s="560"/>
      <c r="AQ40" s="560"/>
      <c r="AR40" s="560"/>
      <c r="AS40" s="560"/>
      <c r="AT40" s="561"/>
      <c r="AU40" s="298" t="s">
        <v>68</v>
      </c>
      <c r="AV40" s="299"/>
      <c r="AW40" s="299"/>
      <c r="AX40" s="299"/>
      <c r="AY40" s="299"/>
      <c r="AZ40" s="299"/>
      <c r="BA40" s="300"/>
      <c r="BB40" s="298" t="s">
        <v>69</v>
      </c>
      <c r="BC40" s="305"/>
      <c r="BD40" s="305"/>
      <c r="BE40" s="305"/>
      <c r="BF40" s="305"/>
      <c r="BG40" s="305"/>
      <c r="BH40" s="486"/>
      <c r="BI40" s="603" t="s">
        <v>70</v>
      </c>
      <c r="BJ40" s="604"/>
      <c r="BK40" s="604"/>
      <c r="BL40" s="604"/>
      <c r="BM40" s="604"/>
      <c r="BN40" s="604"/>
      <c r="BO40" s="605"/>
      <c r="BP40" s="574" t="s">
        <v>809</v>
      </c>
      <c r="BQ40" s="575"/>
      <c r="BR40" s="576"/>
    </row>
    <row r="41" spans="1:70" s="355" customFormat="1" ht="20.25" customHeight="1" thickBot="1" x14ac:dyDescent="0.35">
      <c r="A41" s="29"/>
      <c r="B41" s="30" t="s">
        <v>78</v>
      </c>
      <c r="C41" s="30" t="s">
        <v>71</v>
      </c>
      <c r="D41" s="30" t="s">
        <v>71</v>
      </c>
      <c r="E41" s="6" t="s">
        <v>72</v>
      </c>
      <c r="F41" s="7" t="s">
        <v>73</v>
      </c>
      <c r="G41" s="7" t="s">
        <v>74</v>
      </c>
      <c r="H41" s="7" t="s">
        <v>75</v>
      </c>
      <c r="I41" s="8" t="s">
        <v>76</v>
      </c>
      <c r="J41" s="9" t="s">
        <v>77</v>
      </c>
      <c r="K41" s="30" t="s">
        <v>71</v>
      </c>
      <c r="L41" s="6" t="s">
        <v>72</v>
      </c>
      <c r="M41" s="7" t="s">
        <v>73</v>
      </c>
      <c r="N41" s="7" t="s">
        <v>74</v>
      </c>
      <c r="O41" s="7" t="s">
        <v>75</v>
      </c>
      <c r="P41" s="8" t="s">
        <v>76</v>
      </c>
      <c r="Q41" s="9" t="s">
        <v>77</v>
      </c>
      <c r="R41" s="8" t="s">
        <v>78</v>
      </c>
      <c r="S41" s="109" t="s">
        <v>82</v>
      </c>
      <c r="T41" s="11" t="s">
        <v>142</v>
      </c>
      <c r="U41" s="7" t="s">
        <v>74</v>
      </c>
      <c r="V41" s="9" t="s">
        <v>75</v>
      </c>
      <c r="W41" s="13" t="s">
        <v>76</v>
      </c>
      <c r="X41" s="14" t="s">
        <v>77</v>
      </c>
      <c r="Y41" s="15" t="s">
        <v>78</v>
      </c>
      <c r="Z41" s="12" t="s">
        <v>82</v>
      </c>
      <c r="AA41" s="11" t="s">
        <v>142</v>
      </c>
      <c r="AB41" s="13" t="s">
        <v>74</v>
      </c>
      <c r="AC41" s="11" t="s">
        <v>75</v>
      </c>
      <c r="AD41" s="14" t="s">
        <v>76</v>
      </c>
      <c r="AE41" s="14" t="s">
        <v>77</v>
      </c>
      <c r="AF41" s="15" t="s">
        <v>78</v>
      </c>
      <c r="AG41" s="24" t="s">
        <v>82</v>
      </c>
      <c r="AH41" s="11" t="s">
        <v>142</v>
      </c>
      <c r="AI41" s="17" t="s">
        <v>74</v>
      </c>
      <c r="AJ41" s="11" t="s">
        <v>75</v>
      </c>
      <c r="AK41" s="11" t="s">
        <v>76</v>
      </c>
      <c r="AL41" s="14" t="s">
        <v>77</v>
      </c>
      <c r="AM41" s="15" t="s">
        <v>78</v>
      </c>
      <c r="AN41" s="12" t="s">
        <v>82</v>
      </c>
      <c r="AO41" s="16" t="s">
        <v>142</v>
      </c>
      <c r="AP41" s="16" t="s">
        <v>74</v>
      </c>
      <c r="AQ41" s="11" t="s">
        <v>75</v>
      </c>
      <c r="AR41" s="16" t="s">
        <v>76</v>
      </c>
      <c r="AS41" s="14" t="s">
        <v>77</v>
      </c>
      <c r="AT41" s="15" t="s">
        <v>78</v>
      </c>
      <c r="AU41" s="12" t="s">
        <v>87</v>
      </c>
      <c r="AV41" s="16" t="s">
        <v>88</v>
      </c>
      <c r="AW41" s="16" t="s">
        <v>89</v>
      </c>
      <c r="AX41" s="11" t="s">
        <v>86</v>
      </c>
      <c r="AY41" s="16" t="s">
        <v>76</v>
      </c>
      <c r="AZ41" s="14" t="s">
        <v>77</v>
      </c>
      <c r="BA41" s="15" t="s">
        <v>78</v>
      </c>
      <c r="BB41" s="6" t="s">
        <v>87</v>
      </c>
      <c r="BC41" s="7" t="s">
        <v>142</v>
      </c>
      <c r="BD41" s="23" t="s">
        <v>74</v>
      </c>
      <c r="BE41" s="23" t="s">
        <v>86</v>
      </c>
      <c r="BF41" s="7" t="s">
        <v>84</v>
      </c>
      <c r="BG41" s="23" t="s">
        <v>85</v>
      </c>
      <c r="BH41" s="241" t="s">
        <v>71</v>
      </c>
      <c r="BI41" s="109" t="s">
        <v>87</v>
      </c>
      <c r="BJ41" s="11" t="s">
        <v>142</v>
      </c>
      <c r="BK41" s="13" t="s">
        <v>89</v>
      </c>
      <c r="BL41" s="13" t="s">
        <v>86</v>
      </c>
      <c r="BM41" s="11" t="s">
        <v>84</v>
      </c>
      <c r="BN41" s="23" t="s">
        <v>85</v>
      </c>
      <c r="BO41" s="241" t="s">
        <v>71</v>
      </c>
      <c r="BP41" s="109" t="s">
        <v>87</v>
      </c>
      <c r="BQ41" s="11" t="s">
        <v>142</v>
      </c>
      <c r="BR41" s="15" t="s">
        <v>89</v>
      </c>
    </row>
    <row r="42" spans="1:70" ht="18" customHeight="1" x14ac:dyDescent="0.3">
      <c r="A42" s="236" t="s">
        <v>213</v>
      </c>
      <c r="B42" s="34"/>
      <c r="C42" s="34"/>
      <c r="D42" s="34"/>
      <c r="E42" s="32"/>
      <c r="F42" s="87"/>
      <c r="G42" s="87"/>
      <c r="H42" s="87"/>
      <c r="I42" s="33"/>
      <c r="J42" s="110"/>
      <c r="K42" s="34"/>
      <c r="L42" s="32"/>
      <c r="M42" s="87"/>
      <c r="N42" s="87"/>
      <c r="O42" s="87"/>
      <c r="P42" s="87"/>
      <c r="Q42" s="33"/>
      <c r="R42" s="33"/>
      <c r="S42" s="43"/>
      <c r="T42" s="87"/>
      <c r="U42" s="87"/>
      <c r="V42" s="110"/>
      <c r="W42" s="87"/>
      <c r="X42" s="33"/>
      <c r="Y42" s="86"/>
      <c r="Z42" s="40"/>
      <c r="AA42" s="32"/>
      <c r="AB42" s="33"/>
      <c r="AC42" s="87"/>
      <c r="AD42" s="32"/>
      <c r="AE42" s="33"/>
      <c r="AF42" s="86"/>
      <c r="AG42" s="43"/>
      <c r="AH42" s="87"/>
      <c r="AI42" s="88"/>
      <c r="AJ42" s="32"/>
      <c r="AK42" s="32"/>
      <c r="AL42" s="110"/>
      <c r="AM42" s="86"/>
      <c r="AN42" s="40"/>
      <c r="AO42" s="32"/>
      <c r="AP42" s="32"/>
      <c r="AQ42" s="87"/>
      <c r="AR42" s="32"/>
      <c r="AS42" s="110"/>
      <c r="AT42" s="86"/>
      <c r="AU42" s="40"/>
      <c r="AV42" s="32"/>
      <c r="AW42" s="32"/>
      <c r="AX42" s="87"/>
      <c r="AY42" s="32"/>
      <c r="AZ42" s="110"/>
      <c r="BA42" s="86"/>
      <c r="BB42" s="40"/>
      <c r="BC42" s="87"/>
      <c r="BD42" s="32"/>
      <c r="BE42" s="32"/>
      <c r="BF42" s="87"/>
      <c r="BG42" s="32"/>
      <c r="BH42" s="88"/>
      <c r="BI42" s="43"/>
      <c r="BJ42" s="87"/>
      <c r="BK42" s="33"/>
      <c r="BL42" s="33"/>
      <c r="BM42" s="87"/>
      <c r="BN42" s="32"/>
      <c r="BO42" s="88"/>
      <c r="BP42" s="43"/>
      <c r="BQ42" s="87"/>
      <c r="BR42" s="86"/>
    </row>
    <row r="43" spans="1:70" ht="18" customHeight="1" thickBot="1" x14ac:dyDescent="0.35">
      <c r="A43" s="237" t="s">
        <v>214</v>
      </c>
      <c r="B43" s="91">
        <v>47018</v>
      </c>
      <c r="C43" s="91">
        <v>43924</v>
      </c>
      <c r="D43" s="91">
        <v>48402</v>
      </c>
      <c r="E43" s="89">
        <v>9363</v>
      </c>
      <c r="F43" s="92">
        <v>12288</v>
      </c>
      <c r="G43" s="92">
        <v>21651</v>
      </c>
      <c r="H43" s="92">
        <v>10195</v>
      </c>
      <c r="I43" s="90">
        <v>15578</v>
      </c>
      <c r="J43" s="90">
        <v>25773</v>
      </c>
      <c r="K43" s="91">
        <v>47424</v>
      </c>
      <c r="L43" s="89">
        <v>9339</v>
      </c>
      <c r="M43" s="92">
        <v>12689</v>
      </c>
      <c r="N43" s="92">
        <v>22028</v>
      </c>
      <c r="O43" s="92">
        <v>11336</v>
      </c>
      <c r="P43" s="92">
        <v>15150</v>
      </c>
      <c r="Q43" s="90">
        <v>26486</v>
      </c>
      <c r="R43" s="90">
        <v>48514</v>
      </c>
      <c r="S43" s="96">
        <v>10631</v>
      </c>
      <c r="T43" s="92">
        <v>12718</v>
      </c>
      <c r="U43" s="92">
        <v>23349</v>
      </c>
      <c r="V43" s="95">
        <v>12541</v>
      </c>
      <c r="W43" s="92">
        <v>13625</v>
      </c>
      <c r="X43" s="90">
        <v>26166</v>
      </c>
      <c r="Y43" s="94">
        <v>49515</v>
      </c>
      <c r="Z43" s="93">
        <v>9640</v>
      </c>
      <c r="AA43" s="89">
        <v>14465</v>
      </c>
      <c r="AB43" s="90">
        <v>24105</v>
      </c>
      <c r="AC43" s="92">
        <v>10721</v>
      </c>
      <c r="AD43" s="89">
        <v>14556</v>
      </c>
      <c r="AE43" s="90">
        <v>25277</v>
      </c>
      <c r="AF43" s="94">
        <v>49382</v>
      </c>
      <c r="AG43" s="96">
        <v>10038</v>
      </c>
      <c r="AH43" s="92">
        <v>13203</v>
      </c>
      <c r="AI43" s="97">
        <v>23241</v>
      </c>
      <c r="AJ43" s="89">
        <v>11496</v>
      </c>
      <c r="AK43" s="89">
        <v>15215</v>
      </c>
      <c r="AL43" s="95">
        <v>26711</v>
      </c>
      <c r="AM43" s="94">
        <v>49952</v>
      </c>
      <c r="AN43" s="93">
        <v>10230</v>
      </c>
      <c r="AO43" s="89">
        <v>13263</v>
      </c>
      <c r="AP43" s="89">
        <v>23493</v>
      </c>
      <c r="AQ43" s="92">
        <v>10992</v>
      </c>
      <c r="AR43" s="89">
        <v>14510</v>
      </c>
      <c r="AS43" s="95">
        <v>25502</v>
      </c>
      <c r="AT43" s="94">
        <v>48995</v>
      </c>
      <c r="AU43" s="93">
        <v>10485</v>
      </c>
      <c r="AV43" s="89">
        <v>16419</v>
      </c>
      <c r="AW43" s="89">
        <v>26905</v>
      </c>
      <c r="AX43" s="92">
        <v>11230</v>
      </c>
      <c r="AY43" s="89">
        <v>15611</v>
      </c>
      <c r="AZ43" s="95">
        <v>26841</v>
      </c>
      <c r="BA43" s="94">
        <v>53746</v>
      </c>
      <c r="BB43" s="93">
        <v>10533</v>
      </c>
      <c r="BC43" s="92">
        <v>14959</v>
      </c>
      <c r="BD43" s="89">
        <v>25493</v>
      </c>
      <c r="BE43" s="89">
        <v>12756</v>
      </c>
      <c r="BF43" s="92">
        <v>16713</v>
      </c>
      <c r="BG43" s="89">
        <v>29469</v>
      </c>
      <c r="BH43" s="97">
        <v>54962</v>
      </c>
      <c r="BI43" s="96">
        <v>11477</v>
      </c>
      <c r="BJ43" s="92">
        <v>13447</v>
      </c>
      <c r="BK43" s="90">
        <v>24925</v>
      </c>
      <c r="BL43" s="90">
        <v>11304</v>
      </c>
      <c r="BM43" s="92">
        <v>17024</v>
      </c>
      <c r="BN43" s="89">
        <v>28329</v>
      </c>
      <c r="BO43" s="97">
        <v>53254</v>
      </c>
      <c r="BP43" s="96">
        <v>9473</v>
      </c>
      <c r="BQ43" s="92">
        <v>15783</v>
      </c>
      <c r="BR43" s="94">
        <v>25257</v>
      </c>
    </row>
    <row r="44" spans="1:70" ht="18" customHeight="1" x14ac:dyDescent="0.3">
      <c r="A44" s="236" t="s">
        <v>207</v>
      </c>
      <c r="B44" s="34"/>
      <c r="C44" s="34"/>
      <c r="D44" s="34"/>
      <c r="E44" s="32"/>
      <c r="F44" s="87"/>
      <c r="G44" s="87"/>
      <c r="H44" s="87"/>
      <c r="I44" s="33"/>
      <c r="J44" s="33"/>
      <c r="K44" s="34"/>
      <c r="L44" s="32"/>
      <c r="M44" s="87"/>
      <c r="N44" s="87"/>
      <c r="O44" s="87"/>
      <c r="P44" s="87"/>
      <c r="Q44" s="33"/>
      <c r="R44" s="33"/>
      <c r="S44" s="43"/>
      <c r="T44" s="87"/>
      <c r="U44" s="87"/>
      <c r="V44" s="110"/>
      <c r="W44" s="87"/>
      <c r="X44" s="33"/>
      <c r="Y44" s="86"/>
      <c r="Z44" s="40"/>
      <c r="AA44" s="32"/>
      <c r="AB44" s="33"/>
      <c r="AC44" s="87"/>
      <c r="AD44" s="32"/>
      <c r="AE44" s="33"/>
      <c r="AF44" s="86"/>
      <c r="AG44" s="43"/>
      <c r="AH44" s="87"/>
      <c r="AI44" s="88"/>
      <c r="AJ44" s="32"/>
      <c r="AK44" s="32"/>
      <c r="AL44" s="87"/>
      <c r="AM44" s="88"/>
      <c r="AN44" s="40"/>
      <c r="AO44" s="32"/>
      <c r="AP44" s="32"/>
      <c r="AQ44" s="87"/>
      <c r="AR44" s="32"/>
      <c r="AS44" s="87"/>
      <c r="AT44" s="88"/>
      <c r="AU44" s="40"/>
      <c r="AV44" s="32"/>
      <c r="AW44" s="32"/>
      <c r="AX44" s="87"/>
      <c r="AY44" s="32"/>
      <c r="AZ44" s="87"/>
      <c r="BA44" s="88"/>
      <c r="BB44" s="40"/>
      <c r="BC44" s="87"/>
      <c r="BD44" s="32"/>
      <c r="BE44" s="32"/>
      <c r="BF44" s="87"/>
      <c r="BG44" s="32"/>
      <c r="BH44" s="88"/>
      <c r="BI44" s="43"/>
      <c r="BJ44" s="87"/>
      <c r="BK44" s="33"/>
      <c r="BL44" s="33"/>
      <c r="BM44" s="87"/>
      <c r="BN44" s="32"/>
      <c r="BO44" s="88"/>
      <c r="BP44" s="43"/>
      <c r="BQ44" s="87"/>
      <c r="BR44" s="86"/>
    </row>
    <row r="45" spans="1:70" ht="18" customHeight="1" thickBot="1" x14ac:dyDescent="0.35">
      <c r="A45" s="237" t="s">
        <v>189</v>
      </c>
      <c r="B45" s="91">
        <v>15751</v>
      </c>
      <c r="C45" s="91">
        <v>15487</v>
      </c>
      <c r="D45" s="91">
        <v>16195</v>
      </c>
      <c r="E45" s="89">
        <v>3485</v>
      </c>
      <c r="F45" s="92">
        <v>4405</v>
      </c>
      <c r="G45" s="92">
        <v>7890</v>
      </c>
      <c r="H45" s="92">
        <v>3753</v>
      </c>
      <c r="I45" s="90">
        <v>5309</v>
      </c>
      <c r="J45" s="90">
        <v>9062</v>
      </c>
      <c r="K45" s="91">
        <v>16952</v>
      </c>
      <c r="L45" s="89">
        <v>3893</v>
      </c>
      <c r="M45" s="92">
        <v>4718</v>
      </c>
      <c r="N45" s="92">
        <v>8611</v>
      </c>
      <c r="O45" s="92">
        <v>3542</v>
      </c>
      <c r="P45" s="92">
        <v>5249</v>
      </c>
      <c r="Q45" s="90">
        <v>8791</v>
      </c>
      <c r="R45" s="90">
        <v>17402</v>
      </c>
      <c r="S45" s="96">
        <v>3586</v>
      </c>
      <c r="T45" s="92">
        <v>5713</v>
      </c>
      <c r="U45" s="92">
        <v>9299</v>
      </c>
      <c r="V45" s="95">
        <v>3916</v>
      </c>
      <c r="W45" s="92">
        <v>6352</v>
      </c>
      <c r="X45" s="90">
        <v>10268</v>
      </c>
      <c r="Y45" s="94">
        <v>19567</v>
      </c>
      <c r="Z45" s="93">
        <v>3746</v>
      </c>
      <c r="AA45" s="89">
        <v>7025</v>
      </c>
      <c r="AB45" s="90">
        <v>10771</v>
      </c>
      <c r="AC45" s="92">
        <v>4719</v>
      </c>
      <c r="AD45" s="89">
        <v>5306.8889999999956</v>
      </c>
      <c r="AE45" s="90">
        <v>10025.888999999996</v>
      </c>
      <c r="AF45" s="94">
        <v>20797</v>
      </c>
      <c r="AG45" s="96">
        <v>3068</v>
      </c>
      <c r="AH45" s="92">
        <v>4309</v>
      </c>
      <c r="AI45" s="97">
        <v>7377</v>
      </c>
      <c r="AJ45" s="89">
        <v>4243</v>
      </c>
      <c r="AK45" s="89">
        <v>5332</v>
      </c>
      <c r="AL45" s="92">
        <v>9575</v>
      </c>
      <c r="AM45" s="97">
        <v>16952</v>
      </c>
      <c r="AN45" s="93">
        <v>4257</v>
      </c>
      <c r="AO45" s="89">
        <v>4308</v>
      </c>
      <c r="AP45" s="89">
        <v>8564.7200000000012</v>
      </c>
      <c r="AQ45" s="92">
        <v>3812</v>
      </c>
      <c r="AR45" s="89">
        <v>5522</v>
      </c>
      <c r="AS45" s="92">
        <v>9334.2799999999988</v>
      </c>
      <c r="AT45" s="97">
        <v>17899</v>
      </c>
      <c r="AU45" s="93">
        <v>5949</v>
      </c>
      <c r="AV45" s="89">
        <v>4784</v>
      </c>
      <c r="AW45" s="89">
        <v>10733</v>
      </c>
      <c r="AX45" s="92">
        <v>4552</v>
      </c>
      <c r="AY45" s="89">
        <v>6845</v>
      </c>
      <c r="AZ45" s="92">
        <v>11397</v>
      </c>
      <c r="BA45" s="97">
        <v>22130</v>
      </c>
      <c r="BB45" s="93">
        <v>3851</v>
      </c>
      <c r="BC45" s="92">
        <v>4056</v>
      </c>
      <c r="BD45" s="89">
        <v>7906</v>
      </c>
      <c r="BE45" s="89">
        <v>4506</v>
      </c>
      <c r="BF45" s="92">
        <v>4929</v>
      </c>
      <c r="BG45" s="89">
        <v>9435</v>
      </c>
      <c r="BH45" s="97">
        <v>17341</v>
      </c>
      <c r="BI45" s="96">
        <v>3980</v>
      </c>
      <c r="BJ45" s="92">
        <v>5121</v>
      </c>
      <c r="BK45" s="90">
        <v>9101</v>
      </c>
      <c r="BL45" s="90">
        <v>4928</v>
      </c>
      <c r="BM45" s="92">
        <v>5284</v>
      </c>
      <c r="BN45" s="89">
        <v>10212</v>
      </c>
      <c r="BO45" s="97">
        <v>19313</v>
      </c>
      <c r="BP45" s="96">
        <v>4219</v>
      </c>
      <c r="BQ45" s="92">
        <v>4153</v>
      </c>
      <c r="BR45" s="94">
        <v>8371</v>
      </c>
    </row>
    <row r="46" spans="1:70" ht="18" customHeight="1" x14ac:dyDescent="0.3">
      <c r="A46" s="252" t="s">
        <v>190</v>
      </c>
      <c r="B46" s="55"/>
      <c r="C46" s="55"/>
      <c r="D46" s="55"/>
      <c r="E46" s="53"/>
      <c r="F46" s="56"/>
      <c r="G46" s="56"/>
      <c r="H46" s="56"/>
      <c r="I46" s="54"/>
      <c r="J46" s="54"/>
      <c r="K46" s="55"/>
      <c r="L46" s="53"/>
      <c r="M46" s="56"/>
      <c r="N46" s="56"/>
      <c r="O46" s="56"/>
      <c r="P46" s="56"/>
      <c r="Q46" s="54"/>
      <c r="R46" s="54"/>
      <c r="S46" s="60"/>
      <c r="T46" s="56"/>
      <c r="U46" s="56"/>
      <c r="V46" s="59"/>
      <c r="W46" s="56"/>
      <c r="X46" s="54"/>
      <c r="Y46" s="58"/>
      <c r="Z46" s="57"/>
      <c r="AA46" s="53"/>
      <c r="AB46" s="54"/>
      <c r="AC46" s="56"/>
      <c r="AD46" s="53"/>
      <c r="AE46" s="54"/>
      <c r="AF46" s="58"/>
      <c r="AG46" s="60"/>
      <c r="AH46" s="56"/>
      <c r="AI46" s="61"/>
      <c r="AJ46" s="53"/>
      <c r="AK46" s="53"/>
      <c r="AL46" s="56"/>
      <c r="AM46" s="61"/>
      <c r="AN46" s="57"/>
      <c r="AO46" s="53"/>
      <c r="AP46" s="53"/>
      <c r="AQ46" s="56"/>
      <c r="AR46" s="53"/>
      <c r="AS46" s="56"/>
      <c r="AT46" s="61"/>
      <c r="AU46" s="57"/>
      <c r="AV46" s="53"/>
      <c r="AW46" s="53"/>
      <c r="AX46" s="56"/>
      <c r="AY46" s="53"/>
      <c r="AZ46" s="56"/>
      <c r="BA46" s="61"/>
      <c r="BB46" s="57"/>
      <c r="BC46" s="56"/>
      <c r="BD46" s="53"/>
      <c r="BE46" s="53"/>
      <c r="BF46" s="56"/>
      <c r="BG46" s="53"/>
      <c r="BH46" s="61"/>
      <c r="BI46" s="60"/>
      <c r="BJ46" s="87"/>
      <c r="BK46" s="33"/>
      <c r="BL46" s="54"/>
      <c r="BM46" s="56"/>
      <c r="BN46" s="53"/>
      <c r="BO46" s="61"/>
      <c r="BP46" s="60"/>
      <c r="BQ46" s="87"/>
      <c r="BR46" s="86"/>
    </row>
    <row r="47" spans="1:70" ht="18" customHeight="1" thickBot="1" x14ac:dyDescent="0.35">
      <c r="A47" s="237" t="s">
        <v>191</v>
      </c>
      <c r="B47" s="91">
        <v>62769</v>
      </c>
      <c r="C47" s="91">
        <v>59411</v>
      </c>
      <c r="D47" s="91">
        <v>64597</v>
      </c>
      <c r="E47" s="91">
        <v>12848</v>
      </c>
      <c r="F47" s="91">
        <v>16693</v>
      </c>
      <c r="G47" s="91">
        <v>29541</v>
      </c>
      <c r="H47" s="91">
        <v>13948</v>
      </c>
      <c r="I47" s="91">
        <v>20887</v>
      </c>
      <c r="J47" s="96">
        <v>34835</v>
      </c>
      <c r="K47" s="91">
        <v>64376</v>
      </c>
      <c r="L47" s="91">
        <v>13232</v>
      </c>
      <c r="M47" s="91">
        <v>17407</v>
      </c>
      <c r="N47" s="91">
        <v>30639</v>
      </c>
      <c r="O47" s="91">
        <v>14878</v>
      </c>
      <c r="P47" s="91">
        <v>20399</v>
      </c>
      <c r="Q47" s="91">
        <v>35277</v>
      </c>
      <c r="R47" s="96">
        <v>65916</v>
      </c>
      <c r="S47" s="91">
        <v>14217</v>
      </c>
      <c r="T47" s="93">
        <v>18431</v>
      </c>
      <c r="U47" s="92">
        <v>32648</v>
      </c>
      <c r="V47" s="95">
        <v>16457</v>
      </c>
      <c r="W47" s="94">
        <v>19979</v>
      </c>
      <c r="X47" s="91">
        <v>36436</v>
      </c>
      <c r="Y47" s="91">
        <v>69084</v>
      </c>
      <c r="Z47" s="93">
        <v>13386</v>
      </c>
      <c r="AA47" s="92">
        <v>21490</v>
      </c>
      <c r="AB47" s="95">
        <v>34876</v>
      </c>
      <c r="AC47" s="92">
        <v>15440</v>
      </c>
      <c r="AD47" s="92">
        <v>19862.888999999996</v>
      </c>
      <c r="AE47" s="95">
        <v>35302.888999999996</v>
      </c>
      <c r="AF47" s="94">
        <v>70179</v>
      </c>
      <c r="AG47" s="96">
        <v>13106</v>
      </c>
      <c r="AH47" s="92">
        <v>17512</v>
      </c>
      <c r="AI47" s="97">
        <v>30618</v>
      </c>
      <c r="AJ47" s="89">
        <v>15739</v>
      </c>
      <c r="AK47" s="89">
        <v>20547</v>
      </c>
      <c r="AL47" s="92">
        <v>36286</v>
      </c>
      <c r="AM47" s="97">
        <v>66904</v>
      </c>
      <c r="AN47" s="93">
        <v>14487</v>
      </c>
      <c r="AO47" s="89">
        <v>17571</v>
      </c>
      <c r="AP47" s="89">
        <v>32058.205000000002</v>
      </c>
      <c r="AQ47" s="92">
        <v>14804</v>
      </c>
      <c r="AR47" s="89">
        <v>20032</v>
      </c>
      <c r="AS47" s="92">
        <v>34835.794999999998</v>
      </c>
      <c r="AT47" s="97">
        <v>66894</v>
      </c>
      <c r="AU47" s="93">
        <v>16434</v>
      </c>
      <c r="AV47" s="89">
        <v>21203</v>
      </c>
      <c r="AW47" s="89">
        <v>37637</v>
      </c>
      <c r="AX47" s="92">
        <v>15782</v>
      </c>
      <c r="AY47" s="89">
        <v>22457</v>
      </c>
      <c r="AZ47" s="92">
        <v>38239</v>
      </c>
      <c r="BA47" s="97">
        <v>75876</v>
      </c>
      <c r="BB47" s="93">
        <v>14384</v>
      </c>
      <c r="BC47" s="92">
        <v>19015</v>
      </c>
      <c r="BD47" s="89">
        <v>33399</v>
      </c>
      <c r="BE47" s="89">
        <v>17262</v>
      </c>
      <c r="BF47" s="92">
        <v>21642</v>
      </c>
      <c r="BG47" s="89">
        <v>38904</v>
      </c>
      <c r="BH47" s="97">
        <v>72303</v>
      </c>
      <c r="BI47" s="96">
        <v>15457</v>
      </c>
      <c r="BJ47" s="92">
        <v>18568</v>
      </c>
      <c r="BK47" s="90">
        <v>34026</v>
      </c>
      <c r="BL47" s="90">
        <v>16232</v>
      </c>
      <c r="BM47" s="92">
        <v>22308</v>
      </c>
      <c r="BN47" s="89">
        <v>38541</v>
      </c>
      <c r="BO47" s="97">
        <v>72567</v>
      </c>
      <c r="BP47" s="96">
        <v>13692</v>
      </c>
      <c r="BQ47" s="92">
        <v>19936</v>
      </c>
      <c r="BR47" s="94">
        <v>33628</v>
      </c>
    </row>
    <row r="49" spans="1:70" ht="20.25" thickBot="1" x14ac:dyDescent="0.35">
      <c r="A49" s="1" t="s">
        <v>209</v>
      </c>
    </row>
    <row r="50" spans="1:70" s="353" customFormat="1" ht="20.25" customHeight="1" x14ac:dyDescent="0.3">
      <c r="A50" s="27"/>
      <c r="B50" s="2" t="s">
        <v>141</v>
      </c>
      <c r="C50" s="2" t="s">
        <v>60</v>
      </c>
      <c r="D50" s="2" t="s">
        <v>61</v>
      </c>
      <c r="E50" s="3"/>
      <c r="F50" s="4"/>
      <c r="G50" s="4"/>
      <c r="H50" s="4"/>
      <c r="I50" s="5"/>
      <c r="J50" s="102"/>
      <c r="K50" s="28" t="s">
        <v>62</v>
      </c>
      <c r="L50" s="563" t="s">
        <v>63</v>
      </c>
      <c r="M50" s="563"/>
      <c r="N50" s="563"/>
      <c r="O50" s="563"/>
      <c r="P50" s="563"/>
      <c r="Q50" s="563"/>
      <c r="R50" s="563"/>
      <c r="S50" s="562" t="s">
        <v>64</v>
      </c>
      <c r="T50" s="563"/>
      <c r="U50" s="563"/>
      <c r="V50" s="563"/>
      <c r="W50" s="563"/>
      <c r="X50" s="563"/>
      <c r="Y50" s="564"/>
      <c r="Z50" s="568" t="s">
        <v>65</v>
      </c>
      <c r="AA50" s="569"/>
      <c r="AB50" s="569"/>
      <c r="AC50" s="569"/>
      <c r="AD50" s="569"/>
      <c r="AE50" s="569"/>
      <c r="AF50" s="570"/>
      <c r="AG50" s="568" t="s">
        <v>66</v>
      </c>
      <c r="AH50" s="569"/>
      <c r="AI50" s="569"/>
      <c r="AJ50" s="569"/>
      <c r="AK50" s="569"/>
      <c r="AL50" s="569"/>
      <c r="AM50" s="570"/>
      <c r="AN50" s="559" t="s">
        <v>67</v>
      </c>
      <c r="AO50" s="560"/>
      <c r="AP50" s="560"/>
      <c r="AQ50" s="560"/>
      <c r="AR50" s="560"/>
      <c r="AS50" s="560"/>
      <c r="AT50" s="561"/>
      <c r="AU50" s="298" t="s">
        <v>68</v>
      </c>
      <c r="AV50" s="299"/>
      <c r="AW50" s="299"/>
      <c r="AX50" s="299"/>
      <c r="AY50" s="299"/>
      <c r="AZ50" s="299"/>
      <c r="BA50" s="300"/>
      <c r="BB50" s="298" t="s">
        <v>69</v>
      </c>
      <c r="BC50" s="305"/>
      <c r="BD50" s="305"/>
      <c r="BE50" s="305"/>
      <c r="BF50" s="305"/>
      <c r="BG50" s="305"/>
      <c r="BH50" s="486"/>
      <c r="BI50" s="603" t="s">
        <v>70</v>
      </c>
      <c r="BJ50" s="604"/>
      <c r="BK50" s="604"/>
      <c r="BL50" s="604"/>
      <c r="BM50" s="604"/>
      <c r="BN50" s="604"/>
      <c r="BO50" s="605"/>
      <c r="BP50" s="574" t="s">
        <v>809</v>
      </c>
      <c r="BQ50" s="575"/>
      <c r="BR50" s="576"/>
    </row>
    <row r="51" spans="1:70" s="355" customFormat="1" ht="20.25" customHeight="1" thickBot="1" x14ac:dyDescent="0.35">
      <c r="A51" s="29"/>
      <c r="B51" s="30" t="s">
        <v>78</v>
      </c>
      <c r="C51" s="30" t="s">
        <v>71</v>
      </c>
      <c r="D51" s="30" t="s">
        <v>71</v>
      </c>
      <c r="E51" s="6" t="s">
        <v>72</v>
      </c>
      <c r="F51" s="7" t="s">
        <v>73</v>
      </c>
      <c r="G51" s="7" t="s">
        <v>74</v>
      </c>
      <c r="H51" s="7" t="s">
        <v>75</v>
      </c>
      <c r="I51" s="8" t="s">
        <v>76</v>
      </c>
      <c r="J51" s="9" t="s">
        <v>77</v>
      </c>
      <c r="K51" s="30" t="s">
        <v>71</v>
      </c>
      <c r="L51" s="6" t="s">
        <v>72</v>
      </c>
      <c r="M51" s="7" t="s">
        <v>73</v>
      </c>
      <c r="N51" s="7" t="s">
        <v>74</v>
      </c>
      <c r="O51" s="7" t="s">
        <v>75</v>
      </c>
      <c r="P51" s="8" t="s">
        <v>76</v>
      </c>
      <c r="Q51" s="9" t="s">
        <v>77</v>
      </c>
      <c r="R51" s="8" t="s">
        <v>78</v>
      </c>
      <c r="S51" s="109" t="s">
        <v>82</v>
      </c>
      <c r="T51" s="11" t="s">
        <v>142</v>
      </c>
      <c r="U51" s="7" t="s">
        <v>74</v>
      </c>
      <c r="V51" s="9" t="s">
        <v>75</v>
      </c>
      <c r="W51" s="13" t="s">
        <v>76</v>
      </c>
      <c r="X51" s="14" t="s">
        <v>77</v>
      </c>
      <c r="Y51" s="15" t="s">
        <v>78</v>
      </c>
      <c r="Z51" s="12" t="s">
        <v>82</v>
      </c>
      <c r="AA51" s="11" t="s">
        <v>142</v>
      </c>
      <c r="AB51" s="13" t="s">
        <v>74</v>
      </c>
      <c r="AC51" s="11" t="s">
        <v>75</v>
      </c>
      <c r="AD51" s="14" t="s">
        <v>76</v>
      </c>
      <c r="AE51" s="14" t="s">
        <v>77</v>
      </c>
      <c r="AF51" s="15" t="s">
        <v>78</v>
      </c>
      <c r="AG51" s="12" t="s">
        <v>82</v>
      </c>
      <c r="AH51" s="11" t="s">
        <v>142</v>
      </c>
      <c r="AI51" s="11" t="s">
        <v>74</v>
      </c>
      <c r="AJ51" s="11" t="s">
        <v>75</v>
      </c>
      <c r="AK51" s="11" t="s">
        <v>76</v>
      </c>
      <c r="AL51" s="11" t="s">
        <v>77</v>
      </c>
      <c r="AM51" s="15" t="s">
        <v>78</v>
      </c>
      <c r="AN51" s="12" t="s">
        <v>82</v>
      </c>
      <c r="AO51" s="16" t="s">
        <v>142</v>
      </c>
      <c r="AP51" s="11" t="s">
        <v>74</v>
      </c>
      <c r="AQ51" s="11" t="s">
        <v>75</v>
      </c>
      <c r="AR51" s="16" t="s">
        <v>76</v>
      </c>
      <c r="AS51" s="11" t="s">
        <v>77</v>
      </c>
      <c r="AT51" s="15" t="s">
        <v>78</v>
      </c>
      <c r="AU51" s="12" t="s">
        <v>87</v>
      </c>
      <c r="AV51" s="16" t="s">
        <v>88</v>
      </c>
      <c r="AW51" s="11" t="s">
        <v>89</v>
      </c>
      <c r="AX51" s="11" t="s">
        <v>86</v>
      </c>
      <c r="AY51" s="16" t="s">
        <v>76</v>
      </c>
      <c r="AZ51" s="11" t="s">
        <v>77</v>
      </c>
      <c r="BA51" s="15" t="s">
        <v>78</v>
      </c>
      <c r="BB51" s="6" t="s">
        <v>87</v>
      </c>
      <c r="BC51" s="7" t="s">
        <v>142</v>
      </c>
      <c r="BD51" s="7" t="s">
        <v>74</v>
      </c>
      <c r="BE51" s="7" t="s">
        <v>86</v>
      </c>
      <c r="BF51" s="7" t="s">
        <v>84</v>
      </c>
      <c r="BG51" s="7" t="s">
        <v>85</v>
      </c>
      <c r="BH51" s="10" t="s">
        <v>71</v>
      </c>
      <c r="BI51" s="109" t="s">
        <v>87</v>
      </c>
      <c r="BJ51" s="11" t="s">
        <v>142</v>
      </c>
      <c r="BK51" s="13" t="s">
        <v>89</v>
      </c>
      <c r="BL51" s="13" t="s">
        <v>86</v>
      </c>
      <c r="BM51" s="11" t="s">
        <v>84</v>
      </c>
      <c r="BN51" s="7" t="s">
        <v>85</v>
      </c>
      <c r="BO51" s="10" t="s">
        <v>71</v>
      </c>
      <c r="BP51" s="109" t="s">
        <v>87</v>
      </c>
      <c r="BQ51" s="11" t="s">
        <v>142</v>
      </c>
      <c r="BR51" s="15" t="s">
        <v>89</v>
      </c>
    </row>
    <row r="52" spans="1:70" ht="18" customHeight="1" x14ac:dyDescent="0.3">
      <c r="A52" s="236" t="s">
        <v>213</v>
      </c>
      <c r="B52" s="34"/>
      <c r="C52" s="34"/>
      <c r="D52" s="34"/>
      <c r="E52" s="32"/>
      <c r="F52" s="87"/>
      <c r="G52" s="87"/>
      <c r="H52" s="87"/>
      <c r="I52" s="33"/>
      <c r="J52" s="110"/>
      <c r="K52" s="34"/>
      <c r="L52" s="32"/>
      <c r="M52" s="87"/>
      <c r="N52" s="87"/>
      <c r="O52" s="87"/>
      <c r="P52" s="87"/>
      <c r="Q52" s="33"/>
      <c r="R52" s="33"/>
      <c r="S52" s="43"/>
      <c r="T52" s="87"/>
      <c r="U52" s="87"/>
      <c r="V52" s="110"/>
      <c r="W52" s="87"/>
      <c r="X52" s="33"/>
      <c r="Y52" s="86"/>
      <c r="Z52" s="40"/>
      <c r="AA52" s="32"/>
      <c r="AB52" s="33"/>
      <c r="AC52" s="87"/>
      <c r="AD52" s="32"/>
      <c r="AE52" s="33"/>
      <c r="AF52" s="86"/>
      <c r="AG52" s="43"/>
      <c r="AH52" s="87"/>
      <c r="AI52" s="86"/>
      <c r="AJ52" s="32"/>
      <c r="AK52" s="32"/>
      <c r="AL52" s="33"/>
      <c r="AM52" s="86"/>
      <c r="AN52" s="40"/>
      <c r="AO52" s="32"/>
      <c r="AP52" s="87"/>
      <c r="AQ52" s="87"/>
      <c r="AR52" s="32"/>
      <c r="AS52" s="33"/>
      <c r="AT52" s="86"/>
      <c r="AU52" s="40"/>
      <c r="AV52" s="32"/>
      <c r="AW52" s="87"/>
      <c r="AX52" s="87"/>
      <c r="AY52" s="32"/>
      <c r="AZ52" s="33"/>
      <c r="BA52" s="86"/>
      <c r="BB52" s="40"/>
      <c r="BC52" s="87"/>
      <c r="BD52" s="87"/>
      <c r="BE52" s="87"/>
      <c r="BF52" s="87"/>
      <c r="BG52" s="87"/>
      <c r="BH52" s="86"/>
      <c r="BI52" s="43"/>
      <c r="BJ52" s="87"/>
      <c r="BK52" s="33"/>
      <c r="BL52" s="33"/>
      <c r="BM52" s="87"/>
      <c r="BN52" s="87"/>
      <c r="BO52" s="86"/>
      <c r="BP52" s="43"/>
      <c r="BQ52" s="87"/>
      <c r="BR52" s="86"/>
    </row>
    <row r="53" spans="1:70" ht="18" customHeight="1" thickBot="1" x14ac:dyDescent="0.35">
      <c r="A53" s="237" t="s">
        <v>214</v>
      </c>
      <c r="B53" s="242">
        <v>0.74906402842167308</v>
      </c>
      <c r="C53" s="242">
        <v>0.73932436754136444</v>
      </c>
      <c r="D53" s="242">
        <v>0.74929176277536114</v>
      </c>
      <c r="E53" s="247">
        <v>0.72875155666251556</v>
      </c>
      <c r="F53" s="245">
        <v>0.73611693524231714</v>
      </c>
      <c r="G53" s="245"/>
      <c r="H53" s="245">
        <v>0.73092916547175224</v>
      </c>
      <c r="I53" s="246">
        <v>0.74582276056877483</v>
      </c>
      <c r="J53" s="243"/>
      <c r="K53" s="242">
        <v>0.73667205169628436</v>
      </c>
      <c r="L53" s="247">
        <v>0.70578899637243042</v>
      </c>
      <c r="M53" s="245">
        <v>0.72895961394841158</v>
      </c>
      <c r="N53" s="245">
        <v>0.71895296843891776</v>
      </c>
      <c r="O53" s="245">
        <v>0.76193036698480976</v>
      </c>
      <c r="P53" s="245">
        <v>0.74268346487572923</v>
      </c>
      <c r="Q53" s="245">
        <v>0.75080080505711932</v>
      </c>
      <c r="R53" s="246">
        <v>0.73599732993506883</v>
      </c>
      <c r="S53" s="249">
        <v>0.74776675810649218</v>
      </c>
      <c r="T53" s="245">
        <v>0.69003309641365096</v>
      </c>
      <c r="U53" s="245">
        <v>0.71517397696642981</v>
      </c>
      <c r="V53" s="243">
        <v>0.76204654554293005</v>
      </c>
      <c r="W53" s="245">
        <v>0.681966064367586</v>
      </c>
      <c r="X53" s="245">
        <v>0.71813590954001538</v>
      </c>
      <c r="Y53" s="248">
        <v>0.71673614729894042</v>
      </c>
      <c r="Z53" s="244">
        <v>0.72015538622441355</v>
      </c>
      <c r="AA53" s="247">
        <v>0.67310376919497439</v>
      </c>
      <c r="AB53" s="246">
        <v>0.69116297740566579</v>
      </c>
      <c r="AC53" s="245">
        <v>0.69436528497409322</v>
      </c>
      <c r="AD53" s="247">
        <v>0.73282391096280119</v>
      </c>
      <c r="AE53" s="245">
        <v>0.71600372422778213</v>
      </c>
      <c r="AF53" s="248">
        <v>0.70365890232317585</v>
      </c>
      <c r="AG53" s="249">
        <v>0.76590874408667786</v>
      </c>
      <c r="AH53" s="245">
        <v>0.75394015532206482</v>
      </c>
      <c r="AI53" s="248">
        <v>0.75906329610033318</v>
      </c>
      <c r="AJ53" s="247">
        <v>0.73041489294110173</v>
      </c>
      <c r="AK53" s="247">
        <v>0.74049739621355914</v>
      </c>
      <c r="AL53" s="245">
        <v>0.73612412500688973</v>
      </c>
      <c r="AM53" s="248">
        <v>0.74662202558890345</v>
      </c>
      <c r="AN53" s="244">
        <v>0.70615034168564916</v>
      </c>
      <c r="AO53" s="247">
        <v>0.75483531693635775</v>
      </c>
      <c r="AP53" s="245">
        <v>0.73282331309566451</v>
      </c>
      <c r="AQ53" s="245">
        <v>0.74250202647932995</v>
      </c>
      <c r="AR53" s="247">
        <v>0.7243484670245478</v>
      </c>
      <c r="AS53" s="245">
        <v>0.73206309774184863</v>
      </c>
      <c r="AT53" s="248">
        <v>0.73242742248931147</v>
      </c>
      <c r="AU53" s="244">
        <v>0.63800657174151154</v>
      </c>
      <c r="AV53" s="247">
        <v>0.77437155119558554</v>
      </c>
      <c r="AW53" s="245">
        <v>0.71485506283710176</v>
      </c>
      <c r="AX53" s="245">
        <v>0.71157014320111522</v>
      </c>
      <c r="AY53" s="247">
        <v>0.69515073251102111</v>
      </c>
      <c r="AZ53" s="245">
        <v>0.70192735165668563</v>
      </c>
      <c r="BA53" s="248">
        <v>0.70833992303231585</v>
      </c>
      <c r="BB53" s="244">
        <v>0.73227196885428258</v>
      </c>
      <c r="BC53" s="245">
        <v>0.78669471469892194</v>
      </c>
      <c r="BD53" s="245">
        <v>0.76328632593790235</v>
      </c>
      <c r="BE53" s="245">
        <v>0.7389641988182134</v>
      </c>
      <c r="BF53" s="245">
        <v>0.77224840587746046</v>
      </c>
      <c r="BG53" s="245">
        <v>0.75747995064774831</v>
      </c>
      <c r="BH53" s="248">
        <v>0.76016209562535442</v>
      </c>
      <c r="BI53" s="249">
        <v>0.7425114834702724</v>
      </c>
      <c r="BJ53" s="245">
        <v>0.72420292977165013</v>
      </c>
      <c r="BK53" s="246">
        <v>0.73252806677246807</v>
      </c>
      <c r="BL53" s="246">
        <v>0.69640216855593884</v>
      </c>
      <c r="BM53" s="245">
        <v>0.76313430159584006</v>
      </c>
      <c r="BN53" s="245">
        <v>0.73503541682883167</v>
      </c>
      <c r="BO53" s="248">
        <v>0.73385974340953875</v>
      </c>
      <c r="BP53" s="249">
        <v>0.69186386210926087</v>
      </c>
      <c r="BQ53" s="245">
        <v>0.7916833868378812</v>
      </c>
      <c r="BR53" s="248">
        <v>0.75107053645771382</v>
      </c>
    </row>
    <row r="54" spans="1:70" ht="18" customHeight="1" x14ac:dyDescent="0.3">
      <c r="A54" s="236" t="s">
        <v>207</v>
      </c>
      <c r="B54" s="34"/>
      <c r="C54" s="34"/>
      <c r="D54" s="34"/>
      <c r="E54" s="32"/>
      <c r="F54" s="87"/>
      <c r="G54" s="87"/>
      <c r="H54" s="87"/>
      <c r="I54" s="33"/>
      <c r="J54" s="110"/>
      <c r="K54" s="34"/>
      <c r="L54" s="32"/>
      <c r="M54" s="87"/>
      <c r="N54" s="87"/>
      <c r="O54" s="87"/>
      <c r="P54" s="87"/>
      <c r="Q54" s="87"/>
      <c r="R54" s="33"/>
      <c r="S54" s="43"/>
      <c r="T54" s="87"/>
      <c r="U54" s="87"/>
      <c r="V54" s="110"/>
      <c r="W54" s="87"/>
      <c r="X54" s="87"/>
      <c r="Y54" s="86"/>
      <c r="Z54" s="40"/>
      <c r="AA54" s="32"/>
      <c r="AB54" s="33"/>
      <c r="AC54" s="87"/>
      <c r="AD54" s="32"/>
      <c r="AE54" s="87"/>
      <c r="AF54" s="86"/>
      <c r="AG54" s="43"/>
      <c r="AH54" s="87"/>
      <c r="AI54" s="86"/>
      <c r="AJ54" s="32"/>
      <c r="AK54" s="32"/>
      <c r="AL54" s="87"/>
      <c r="AM54" s="86"/>
      <c r="AN54" s="40"/>
      <c r="AO54" s="32"/>
      <c r="AP54" s="87"/>
      <c r="AQ54" s="87"/>
      <c r="AR54" s="32"/>
      <c r="AS54" s="87"/>
      <c r="AT54" s="86"/>
      <c r="AU54" s="40"/>
      <c r="AV54" s="32"/>
      <c r="AW54" s="87"/>
      <c r="AX54" s="87"/>
      <c r="AY54" s="32"/>
      <c r="AZ54" s="87"/>
      <c r="BA54" s="86"/>
      <c r="BB54" s="40"/>
      <c r="BC54" s="87"/>
      <c r="BD54" s="87"/>
      <c r="BE54" s="87"/>
      <c r="BF54" s="87"/>
      <c r="BG54" s="87"/>
      <c r="BH54" s="86"/>
      <c r="BI54" s="43"/>
      <c r="BJ54" s="87"/>
      <c r="BK54" s="33"/>
      <c r="BL54" s="33"/>
      <c r="BM54" s="87"/>
      <c r="BN54" s="87"/>
      <c r="BO54" s="86"/>
      <c r="BP54" s="43"/>
      <c r="BQ54" s="87"/>
      <c r="BR54" s="86"/>
    </row>
    <row r="55" spans="1:70" ht="18" customHeight="1" thickBot="1" x14ac:dyDescent="0.35">
      <c r="A55" s="237" t="s">
        <v>189</v>
      </c>
      <c r="B55" s="242">
        <v>0.25093597157832687</v>
      </c>
      <c r="C55" s="242">
        <v>0.26067563245863562</v>
      </c>
      <c r="D55" s="242">
        <v>0.25070823722463892</v>
      </c>
      <c r="E55" s="247">
        <v>0.27124844333748444</v>
      </c>
      <c r="F55" s="245">
        <v>0.26388306475768286</v>
      </c>
      <c r="G55" s="245"/>
      <c r="H55" s="245">
        <v>0.26907083452824776</v>
      </c>
      <c r="I55" s="246">
        <v>0.25417723943122517</v>
      </c>
      <c r="J55" s="243"/>
      <c r="K55" s="242">
        <v>0.2633279483037157</v>
      </c>
      <c r="L55" s="247">
        <v>0.29421100362756952</v>
      </c>
      <c r="M55" s="245">
        <v>0.27104038605158842</v>
      </c>
      <c r="N55" s="245">
        <v>0.28104703156108229</v>
      </c>
      <c r="O55" s="245">
        <v>0.23806963301519021</v>
      </c>
      <c r="P55" s="245">
        <v>0.25731653512427077</v>
      </c>
      <c r="Q55" s="245">
        <v>0.24919919494288062</v>
      </c>
      <c r="R55" s="246">
        <v>0.26400267006493111</v>
      </c>
      <c r="S55" s="249">
        <v>0.25223324189350776</v>
      </c>
      <c r="T55" s="245">
        <v>0.3099669035863491</v>
      </c>
      <c r="U55" s="245">
        <v>0.28482602303357019</v>
      </c>
      <c r="V55" s="243">
        <v>0.23795345445706995</v>
      </c>
      <c r="W55" s="245">
        <v>0.31793383052204816</v>
      </c>
      <c r="X55" s="245">
        <v>0.2818091996926117</v>
      </c>
      <c r="Y55" s="248">
        <v>0.28323490243761218</v>
      </c>
      <c r="Z55" s="244">
        <v>0.27984461377558645</v>
      </c>
      <c r="AA55" s="247">
        <v>0.32689623080502561</v>
      </c>
      <c r="AB55" s="246">
        <v>0.30883702259433421</v>
      </c>
      <c r="AC55" s="245">
        <v>0.30563471502590672</v>
      </c>
      <c r="AD55" s="247">
        <v>0.26717608903719881</v>
      </c>
      <c r="AE55" s="245">
        <v>0.28399627577221787</v>
      </c>
      <c r="AF55" s="248">
        <v>0.29634109767682409</v>
      </c>
      <c r="AG55" s="249">
        <v>0.23409125591332214</v>
      </c>
      <c r="AH55" s="245">
        <v>0.24605984467793512</v>
      </c>
      <c r="AI55" s="248">
        <v>0.24093670389966687</v>
      </c>
      <c r="AJ55" s="247">
        <v>0.26958510705889827</v>
      </c>
      <c r="AK55" s="247">
        <v>0.25950260378644086</v>
      </c>
      <c r="AL55" s="245">
        <v>0.26387587499311027</v>
      </c>
      <c r="AM55" s="248">
        <v>0.2533779744110965</v>
      </c>
      <c r="AN55" s="244">
        <v>0.29384965831435078</v>
      </c>
      <c r="AO55" s="247">
        <v>0.24516468306364228</v>
      </c>
      <c r="AP55" s="245">
        <v>0.26716155817208109</v>
      </c>
      <c r="AQ55" s="245">
        <v>0.25749797352067011</v>
      </c>
      <c r="AR55" s="247">
        <v>0.2756757444852046</v>
      </c>
      <c r="AS55" s="245">
        <v>0.26795082471922915</v>
      </c>
      <c r="AT55" s="248">
        <v>0.26757257751068853</v>
      </c>
      <c r="AU55" s="244">
        <v>0.36199342825848851</v>
      </c>
      <c r="AV55" s="247">
        <v>0.22562844880441446</v>
      </c>
      <c r="AW55" s="245">
        <v>0.28517150676196296</v>
      </c>
      <c r="AX55" s="245">
        <v>0.28842985679888483</v>
      </c>
      <c r="AY55" s="247">
        <v>0.30480473794362561</v>
      </c>
      <c r="AZ55" s="245">
        <v>0.29804649703182612</v>
      </c>
      <c r="BA55" s="248">
        <v>0.29166007696768409</v>
      </c>
      <c r="BB55" s="244">
        <v>0.26772803114571747</v>
      </c>
      <c r="BC55" s="245">
        <v>0.21330528530107809</v>
      </c>
      <c r="BD55" s="245">
        <v>0.23671367406209767</v>
      </c>
      <c r="BE55" s="245">
        <v>0.2610358011817866</v>
      </c>
      <c r="BF55" s="245">
        <v>0.22775159412253951</v>
      </c>
      <c r="BG55" s="245">
        <v>0.24252004935225169</v>
      </c>
      <c r="BH55" s="248">
        <v>0.23983790437464558</v>
      </c>
      <c r="BI55" s="249">
        <v>0.25748851652972765</v>
      </c>
      <c r="BJ55" s="245">
        <v>0.27579707022834987</v>
      </c>
      <c r="BK55" s="246">
        <v>0.26747193322753188</v>
      </c>
      <c r="BL55" s="246">
        <v>0.30359783144406111</v>
      </c>
      <c r="BM55" s="245">
        <v>0.23686569840415994</v>
      </c>
      <c r="BN55" s="245">
        <v>0.26496458317116839</v>
      </c>
      <c r="BO55" s="248">
        <v>0.26614025659046125</v>
      </c>
      <c r="BP55" s="249">
        <v>0.30813613789073913</v>
      </c>
      <c r="BQ55" s="245">
        <v>0.20831661316211877</v>
      </c>
      <c r="BR55" s="248">
        <v>0.24892946354228618</v>
      </c>
    </row>
    <row r="56" spans="1:70" ht="18" customHeight="1" x14ac:dyDescent="0.3">
      <c r="A56" s="236" t="s">
        <v>190</v>
      </c>
      <c r="B56" s="34"/>
      <c r="C56" s="34"/>
      <c r="D56" s="34"/>
      <c r="E56" s="32"/>
      <c r="F56" s="87"/>
      <c r="G56" s="87"/>
      <c r="H56" s="87"/>
      <c r="I56" s="33"/>
      <c r="J56" s="110"/>
      <c r="K56" s="34"/>
      <c r="L56" s="32"/>
      <c r="M56" s="87"/>
      <c r="N56" s="87"/>
      <c r="O56" s="87"/>
      <c r="P56" s="87"/>
      <c r="Q56" s="87"/>
      <c r="R56" s="33"/>
      <c r="S56" s="43"/>
      <c r="T56" s="87"/>
      <c r="U56" s="87"/>
      <c r="V56" s="110"/>
      <c r="W56" s="87"/>
      <c r="X56" s="87"/>
      <c r="Y56" s="86"/>
      <c r="Z56" s="40"/>
      <c r="AA56" s="32"/>
      <c r="AB56" s="33"/>
      <c r="AC56" s="87"/>
      <c r="AD56" s="32"/>
      <c r="AE56" s="87"/>
      <c r="AF56" s="86"/>
      <c r="AG56" s="43"/>
      <c r="AH56" s="87"/>
      <c r="AI56" s="86"/>
      <c r="AJ56" s="32"/>
      <c r="AK56" s="32"/>
      <c r="AL56" s="87"/>
      <c r="AM56" s="86"/>
      <c r="AN56" s="40"/>
      <c r="AO56" s="32"/>
      <c r="AP56" s="87"/>
      <c r="AQ56" s="87"/>
      <c r="AR56" s="32"/>
      <c r="AS56" s="87"/>
      <c r="AT56" s="86"/>
      <c r="AU56" s="40"/>
      <c r="AV56" s="32"/>
      <c r="AW56" s="87"/>
      <c r="AX56" s="87"/>
      <c r="AY56" s="32"/>
      <c r="AZ56" s="87"/>
      <c r="BA56" s="86"/>
      <c r="BB56" s="40"/>
      <c r="BC56" s="87"/>
      <c r="BD56" s="87"/>
      <c r="BE56" s="87"/>
      <c r="BF56" s="87"/>
      <c r="BG56" s="87"/>
      <c r="BH56" s="86"/>
      <c r="BI56" s="43"/>
      <c r="BJ56" s="87"/>
      <c r="BK56" s="33"/>
      <c r="BL56" s="33"/>
      <c r="BM56" s="87"/>
      <c r="BN56" s="87"/>
      <c r="BO56" s="86"/>
      <c r="BP56" s="43"/>
      <c r="BQ56" s="87"/>
      <c r="BR56" s="86"/>
    </row>
    <row r="57" spans="1:70" ht="18" customHeight="1" thickBot="1" x14ac:dyDescent="0.35">
      <c r="A57" s="237" t="s">
        <v>191</v>
      </c>
      <c r="B57" s="242">
        <v>1</v>
      </c>
      <c r="C57" s="242">
        <v>1</v>
      </c>
      <c r="D57" s="242">
        <v>1</v>
      </c>
      <c r="E57" s="247">
        <v>1</v>
      </c>
      <c r="F57" s="245">
        <v>1</v>
      </c>
      <c r="G57" s="245"/>
      <c r="H57" s="245">
        <v>1</v>
      </c>
      <c r="I57" s="246">
        <v>1</v>
      </c>
      <c r="J57" s="243"/>
      <c r="K57" s="242">
        <v>1</v>
      </c>
      <c r="L57" s="247">
        <v>1</v>
      </c>
      <c r="M57" s="245">
        <v>1</v>
      </c>
      <c r="N57" s="245">
        <v>1</v>
      </c>
      <c r="O57" s="245">
        <v>1</v>
      </c>
      <c r="P57" s="245">
        <v>1</v>
      </c>
      <c r="Q57" s="245">
        <v>1</v>
      </c>
      <c r="R57" s="246">
        <v>1</v>
      </c>
      <c r="S57" s="249">
        <v>1</v>
      </c>
      <c r="T57" s="245">
        <v>1</v>
      </c>
      <c r="U57" s="245">
        <v>1</v>
      </c>
      <c r="V57" s="243">
        <v>1</v>
      </c>
      <c r="W57" s="245">
        <v>0.99989989488963416</v>
      </c>
      <c r="X57" s="245">
        <v>0.99994510923262703</v>
      </c>
      <c r="Y57" s="248">
        <v>0.9999710497365526</v>
      </c>
      <c r="Z57" s="244">
        <v>1</v>
      </c>
      <c r="AA57" s="247">
        <v>1</v>
      </c>
      <c r="AB57" s="246">
        <v>1</v>
      </c>
      <c r="AC57" s="245">
        <v>1</v>
      </c>
      <c r="AD57" s="247">
        <v>1</v>
      </c>
      <c r="AE57" s="245">
        <v>1</v>
      </c>
      <c r="AF57" s="248">
        <v>1</v>
      </c>
      <c r="AG57" s="249">
        <v>1</v>
      </c>
      <c r="AH57" s="245">
        <v>1</v>
      </c>
      <c r="AI57" s="248">
        <v>1</v>
      </c>
      <c r="AJ57" s="247">
        <v>1</v>
      </c>
      <c r="AK57" s="247">
        <v>1</v>
      </c>
      <c r="AL57" s="245">
        <v>1</v>
      </c>
      <c r="AM57" s="248">
        <v>1</v>
      </c>
      <c r="AN57" s="244">
        <v>1</v>
      </c>
      <c r="AO57" s="247">
        <v>1</v>
      </c>
      <c r="AP57" s="245">
        <v>0.9999848712677456</v>
      </c>
      <c r="AQ57" s="245">
        <v>1</v>
      </c>
      <c r="AR57" s="247">
        <v>1.0000242115097524</v>
      </c>
      <c r="AS57" s="245">
        <v>1.0000139224610778</v>
      </c>
      <c r="AT57" s="248">
        <v>1</v>
      </c>
      <c r="AU57" s="244">
        <v>1</v>
      </c>
      <c r="AV57" s="247">
        <v>1</v>
      </c>
      <c r="AW57" s="245">
        <v>1.0000265695990647</v>
      </c>
      <c r="AX57" s="245">
        <v>1</v>
      </c>
      <c r="AY57" s="247">
        <v>0.99995547045464672</v>
      </c>
      <c r="AZ57" s="245">
        <v>0.99997384868851169</v>
      </c>
      <c r="BA57" s="248">
        <v>1</v>
      </c>
      <c r="BB57" s="244">
        <v>1</v>
      </c>
      <c r="BC57" s="245">
        <v>1</v>
      </c>
      <c r="BD57" s="245">
        <v>1</v>
      </c>
      <c r="BE57" s="245">
        <v>1</v>
      </c>
      <c r="BF57" s="245">
        <v>1</v>
      </c>
      <c r="BG57" s="245">
        <v>1</v>
      </c>
      <c r="BH57" s="248">
        <v>1</v>
      </c>
      <c r="BI57" s="249">
        <v>1</v>
      </c>
      <c r="BJ57" s="245">
        <v>1</v>
      </c>
      <c r="BK57" s="246">
        <v>1</v>
      </c>
      <c r="BL57" s="246">
        <v>1</v>
      </c>
      <c r="BM57" s="245">
        <v>1</v>
      </c>
      <c r="BN57" s="245">
        <v>1</v>
      </c>
      <c r="BO57" s="248">
        <v>1</v>
      </c>
      <c r="BP57" s="249">
        <v>1</v>
      </c>
      <c r="BQ57" s="245">
        <v>1</v>
      </c>
      <c r="BR57" s="248">
        <v>1</v>
      </c>
    </row>
    <row r="58" spans="1:70" ht="18" customHeight="1" x14ac:dyDescent="0.3">
      <c r="A58" s="240"/>
      <c r="B58" s="59"/>
      <c r="C58" s="59"/>
      <c r="D58" s="59"/>
      <c r="E58" s="59"/>
      <c r="F58" s="59"/>
      <c r="G58" s="59"/>
      <c r="H58" s="59"/>
      <c r="I58" s="59"/>
      <c r="J58" s="59"/>
      <c r="K58" s="59"/>
      <c r="L58" s="59"/>
      <c r="M58" s="59"/>
      <c r="N58" s="59"/>
      <c r="O58" s="59"/>
      <c r="P58" s="59"/>
      <c r="Q58" s="59"/>
      <c r="R58" s="59"/>
      <c r="S58" s="59"/>
      <c r="T58" s="59"/>
      <c r="U58" s="59"/>
      <c r="V58" s="59"/>
      <c r="W58" s="59"/>
      <c r="X58" s="59"/>
      <c r="Y58" s="59"/>
      <c r="AA58" s="59"/>
      <c r="AB58" s="59"/>
      <c r="AC58" s="59"/>
      <c r="AD58" s="59"/>
      <c r="AE58" s="59"/>
      <c r="AF58" s="59"/>
      <c r="AH58" s="59"/>
      <c r="AI58" s="59"/>
      <c r="AJ58" s="59"/>
      <c r="AK58" s="59"/>
      <c r="AL58" s="59"/>
      <c r="AM58" s="59"/>
      <c r="AO58" s="59"/>
      <c r="AP58" s="59"/>
      <c r="AQ58" s="59"/>
      <c r="AR58" s="59"/>
      <c r="AS58" s="59"/>
      <c r="AT58" s="59"/>
      <c r="AV58" s="59"/>
      <c r="AW58" s="59"/>
      <c r="AX58" s="59"/>
      <c r="AY58" s="59"/>
      <c r="AZ58" s="59"/>
      <c r="BA58" s="59"/>
      <c r="BC58" s="59"/>
      <c r="BD58" s="59"/>
      <c r="BE58" s="59"/>
      <c r="BF58" s="59"/>
      <c r="BG58" s="59"/>
      <c r="BH58" s="59"/>
      <c r="BL58" s="59"/>
      <c r="BM58" s="59"/>
      <c r="BN58" s="59"/>
      <c r="BO58" s="59"/>
    </row>
    <row r="59" spans="1:70" ht="20.25" thickBot="1" x14ac:dyDescent="0.35">
      <c r="A59" s="1" t="s">
        <v>211</v>
      </c>
    </row>
    <row r="60" spans="1:70" x14ac:dyDescent="0.3">
      <c r="A60" s="312"/>
      <c r="B60" s="2" t="s">
        <v>141</v>
      </c>
      <c r="C60" s="102" t="s">
        <v>123</v>
      </c>
      <c r="D60" s="2" t="s">
        <v>124</v>
      </c>
      <c r="E60" s="3"/>
      <c r="F60" s="4"/>
      <c r="G60" s="4"/>
      <c r="H60" s="4"/>
      <c r="I60" s="5"/>
      <c r="J60" s="102"/>
      <c r="K60" s="2" t="s">
        <v>125</v>
      </c>
      <c r="L60" s="563" t="s">
        <v>126</v>
      </c>
      <c r="M60" s="563"/>
      <c r="N60" s="563"/>
      <c r="O60" s="563"/>
      <c r="P60" s="563"/>
      <c r="Q60" s="563"/>
      <c r="R60" s="563"/>
      <c r="S60" s="562" t="s">
        <v>127</v>
      </c>
      <c r="T60" s="563"/>
      <c r="U60" s="563"/>
      <c r="V60" s="563"/>
      <c r="W60" s="563"/>
      <c r="X60" s="563"/>
      <c r="Y60" s="564"/>
      <c r="Z60" s="600" t="s">
        <v>154</v>
      </c>
      <c r="AA60" s="601"/>
      <c r="AB60" s="601"/>
      <c r="AC60" s="601"/>
      <c r="AD60" s="601"/>
      <c r="AE60" s="601"/>
      <c r="AF60" s="602"/>
      <c r="AG60" s="600" t="s">
        <v>155</v>
      </c>
      <c r="AH60" s="601"/>
      <c r="AI60" s="601"/>
      <c r="AJ60" s="601"/>
      <c r="AK60" s="601"/>
      <c r="AL60" s="601"/>
      <c r="AM60" s="602"/>
      <c r="AN60" s="586" t="s">
        <v>156</v>
      </c>
      <c r="AO60" s="587"/>
      <c r="AP60" s="587"/>
      <c r="AQ60" s="587"/>
      <c r="AR60" s="587"/>
      <c r="AS60" s="587"/>
      <c r="AT60" s="588"/>
      <c r="AU60" s="301" t="s">
        <v>131</v>
      </c>
      <c r="AV60" s="302"/>
      <c r="AW60" s="302"/>
      <c r="AX60" s="302"/>
      <c r="AY60" s="302"/>
      <c r="AZ60" s="302"/>
      <c r="BA60" s="303"/>
      <c r="BB60" s="301" t="s">
        <v>132</v>
      </c>
      <c r="BC60" s="307"/>
      <c r="BD60" s="307"/>
      <c r="BE60" s="307"/>
      <c r="BF60" s="307"/>
      <c r="BG60" s="307"/>
      <c r="BH60" s="487"/>
      <c r="BI60" s="586" t="s">
        <v>133</v>
      </c>
      <c r="BJ60" s="587"/>
      <c r="BK60" s="587"/>
      <c r="BL60" s="587"/>
      <c r="BM60" s="587"/>
      <c r="BN60" s="587"/>
      <c r="BO60" s="588"/>
      <c r="BP60" s="574" t="s">
        <v>810</v>
      </c>
      <c r="BQ60" s="575"/>
      <c r="BR60" s="576"/>
    </row>
    <row r="61" spans="1:70" s="410" customFormat="1" ht="20.25" thickBot="1" x14ac:dyDescent="0.35">
      <c r="A61" s="103"/>
      <c r="B61" s="22" t="s">
        <v>78</v>
      </c>
      <c r="C61" s="26" t="s">
        <v>71</v>
      </c>
      <c r="D61" s="22" t="s">
        <v>71</v>
      </c>
      <c r="E61" s="6" t="s">
        <v>72</v>
      </c>
      <c r="F61" s="7" t="s">
        <v>73</v>
      </c>
      <c r="G61" s="7" t="s">
        <v>74</v>
      </c>
      <c r="H61" s="7" t="s">
        <v>75</v>
      </c>
      <c r="I61" s="8" t="s">
        <v>76</v>
      </c>
      <c r="J61" s="9" t="s">
        <v>77</v>
      </c>
      <c r="K61" s="22" t="s">
        <v>71</v>
      </c>
      <c r="L61" s="6" t="s">
        <v>72</v>
      </c>
      <c r="M61" s="7" t="s">
        <v>73</v>
      </c>
      <c r="N61" s="7" t="s">
        <v>74</v>
      </c>
      <c r="O61" s="7" t="s">
        <v>75</v>
      </c>
      <c r="P61" s="8" t="s">
        <v>76</v>
      </c>
      <c r="Q61" s="9" t="s">
        <v>77</v>
      </c>
      <c r="R61" s="106" t="s">
        <v>78</v>
      </c>
      <c r="S61" s="109" t="s">
        <v>82</v>
      </c>
      <c r="T61" s="11" t="s">
        <v>73</v>
      </c>
      <c r="U61" s="7" t="s">
        <v>74</v>
      </c>
      <c r="V61" s="9" t="s">
        <v>75</v>
      </c>
      <c r="W61" s="13" t="s">
        <v>76</v>
      </c>
      <c r="X61" s="14" t="s">
        <v>77</v>
      </c>
      <c r="Y61" s="251" t="s">
        <v>78</v>
      </c>
      <c r="Z61" s="12" t="s">
        <v>82</v>
      </c>
      <c r="AA61" s="11" t="s">
        <v>142</v>
      </c>
      <c r="AB61" s="13" t="s">
        <v>74</v>
      </c>
      <c r="AC61" s="11" t="s">
        <v>75</v>
      </c>
      <c r="AD61" s="14" t="s">
        <v>76</v>
      </c>
      <c r="AE61" s="14" t="s">
        <v>77</v>
      </c>
      <c r="AF61" s="251" t="s">
        <v>78</v>
      </c>
      <c r="AG61" s="12" t="s">
        <v>82</v>
      </c>
      <c r="AH61" s="11" t="s">
        <v>142</v>
      </c>
      <c r="AI61" s="11" t="s">
        <v>74</v>
      </c>
      <c r="AJ61" s="11" t="s">
        <v>75</v>
      </c>
      <c r="AK61" s="11" t="s">
        <v>76</v>
      </c>
      <c r="AL61" s="11" t="s">
        <v>77</v>
      </c>
      <c r="AM61" s="251" t="s">
        <v>78</v>
      </c>
      <c r="AN61" s="12" t="s">
        <v>82</v>
      </c>
      <c r="AO61" s="16" t="s">
        <v>142</v>
      </c>
      <c r="AP61" s="11" t="s">
        <v>74</v>
      </c>
      <c r="AQ61" s="11" t="s">
        <v>75</v>
      </c>
      <c r="AR61" s="16" t="s">
        <v>76</v>
      </c>
      <c r="AS61" s="11" t="s">
        <v>77</v>
      </c>
      <c r="AT61" s="251" t="s">
        <v>78</v>
      </c>
      <c r="AU61" s="12" t="s">
        <v>87</v>
      </c>
      <c r="AV61" s="16" t="s">
        <v>88</v>
      </c>
      <c r="AW61" s="11" t="s">
        <v>89</v>
      </c>
      <c r="AX61" s="11" t="s">
        <v>86</v>
      </c>
      <c r="AY61" s="16" t="s">
        <v>76</v>
      </c>
      <c r="AZ61" s="11" t="s">
        <v>77</v>
      </c>
      <c r="BA61" s="251" t="s">
        <v>78</v>
      </c>
      <c r="BB61" s="6" t="s">
        <v>87</v>
      </c>
      <c r="BC61" s="7" t="s">
        <v>142</v>
      </c>
      <c r="BD61" s="7" t="s">
        <v>74</v>
      </c>
      <c r="BE61" s="7" t="s">
        <v>86</v>
      </c>
      <c r="BF61" s="7" t="s">
        <v>84</v>
      </c>
      <c r="BG61" s="7" t="s">
        <v>85</v>
      </c>
      <c r="BH61" s="10" t="s">
        <v>71</v>
      </c>
      <c r="BI61" s="109" t="s">
        <v>87</v>
      </c>
      <c r="BJ61" s="11" t="s">
        <v>142</v>
      </c>
      <c r="BK61" s="13" t="s">
        <v>89</v>
      </c>
      <c r="BL61" s="13" t="s">
        <v>86</v>
      </c>
      <c r="BM61" s="11" t="s">
        <v>84</v>
      </c>
      <c r="BN61" s="7" t="s">
        <v>85</v>
      </c>
      <c r="BO61" s="10" t="s">
        <v>71</v>
      </c>
      <c r="BP61" s="109" t="s">
        <v>87</v>
      </c>
      <c r="BQ61" s="11" t="s">
        <v>142</v>
      </c>
      <c r="BR61" s="15" t="s">
        <v>89</v>
      </c>
    </row>
    <row r="62" spans="1:70" ht="18" customHeight="1" x14ac:dyDescent="0.3">
      <c r="A62" s="147" t="s">
        <v>213</v>
      </c>
      <c r="B62" s="34"/>
      <c r="C62" s="110"/>
      <c r="D62" s="34"/>
      <c r="E62" s="32"/>
      <c r="F62" s="87"/>
      <c r="G62" s="87"/>
      <c r="H62" s="87"/>
      <c r="I62" s="33"/>
      <c r="J62" s="110"/>
      <c r="K62" s="34"/>
      <c r="L62" s="32"/>
      <c r="M62" s="87"/>
      <c r="N62" s="87"/>
      <c r="O62" s="87"/>
      <c r="P62" s="87"/>
      <c r="Q62" s="33"/>
      <c r="R62" s="33"/>
      <c r="S62" s="43"/>
      <c r="T62" s="87"/>
      <c r="U62" s="87"/>
      <c r="V62" s="110"/>
      <c r="W62" s="87"/>
      <c r="X62" s="33"/>
      <c r="Y62" s="86"/>
      <c r="Z62" s="40"/>
      <c r="AA62" s="32"/>
      <c r="AB62" s="33"/>
      <c r="AC62" s="87"/>
      <c r="AD62" s="32"/>
      <c r="AE62" s="33"/>
      <c r="AF62" s="86"/>
      <c r="AG62" s="43"/>
      <c r="AH62" s="87"/>
      <c r="AI62" s="86"/>
      <c r="AJ62" s="32"/>
      <c r="AK62" s="32"/>
      <c r="AL62" s="33"/>
      <c r="AM62" s="86"/>
      <c r="AN62" s="40"/>
      <c r="AO62" s="32"/>
      <c r="AP62" s="87"/>
      <c r="AQ62" s="87"/>
      <c r="AR62" s="32"/>
      <c r="AS62" s="33"/>
      <c r="AT62" s="86"/>
      <c r="AU62" s="40"/>
      <c r="AV62" s="32"/>
      <c r="AW62" s="87"/>
      <c r="AX62" s="87"/>
      <c r="AY62" s="32"/>
      <c r="AZ62" s="33"/>
      <c r="BA62" s="86"/>
      <c r="BB62" s="40"/>
      <c r="BC62" s="87"/>
      <c r="BD62" s="87"/>
      <c r="BE62" s="87"/>
      <c r="BF62" s="87"/>
      <c r="BG62" s="87"/>
      <c r="BH62" s="86"/>
      <c r="BI62" s="43"/>
      <c r="BJ62" s="87"/>
      <c r="BK62" s="33"/>
      <c r="BL62" s="33"/>
      <c r="BM62" s="87"/>
      <c r="BN62" s="87"/>
      <c r="BO62" s="86"/>
      <c r="BP62" s="43"/>
      <c r="BQ62" s="87"/>
      <c r="BR62" s="86"/>
    </row>
    <row r="63" spans="1:70" ht="18" customHeight="1" thickBot="1" x14ac:dyDescent="0.35">
      <c r="A63" s="148" t="s">
        <v>214</v>
      </c>
      <c r="B63" s="91"/>
      <c r="C63" s="125">
        <v>-6.5804585477902133E-2</v>
      </c>
      <c r="D63" s="121">
        <v>0.10194882069028322</v>
      </c>
      <c r="E63" s="177"/>
      <c r="F63" s="178"/>
      <c r="G63" s="178"/>
      <c r="H63" s="178"/>
      <c r="I63" s="179"/>
      <c r="J63" s="120"/>
      <c r="K63" s="121">
        <v>-2.0205776620800808E-2</v>
      </c>
      <c r="L63" s="122">
        <v>-2.563280999679618E-3</v>
      </c>
      <c r="M63" s="123">
        <v>3.2633463541666741E-2</v>
      </c>
      <c r="N63" s="123">
        <v>1.7412590642464476E-2</v>
      </c>
      <c r="O63" s="123">
        <v>0.11191760666993633</v>
      </c>
      <c r="P63" s="123">
        <v>-2.7474643728334858E-2</v>
      </c>
      <c r="Q63" s="123">
        <v>2.7664610251037836E-2</v>
      </c>
      <c r="R63" s="124">
        <v>2.2984143049932459E-2</v>
      </c>
      <c r="S63" s="126">
        <v>0.13834457650712073</v>
      </c>
      <c r="T63" s="123">
        <v>2.2854440854283009E-3</v>
      </c>
      <c r="U63" s="123">
        <v>5.9969130197929932E-2</v>
      </c>
      <c r="V63" s="125">
        <v>0.10629851799576562</v>
      </c>
      <c r="W63" s="123">
        <v>-0.10066006600660071</v>
      </c>
      <c r="X63" s="123">
        <v>-1.2081854564675698E-2</v>
      </c>
      <c r="Y63" s="127">
        <v>2.0633219276909864E-2</v>
      </c>
      <c r="Z63" s="128">
        <v>-9.3217947511993193E-2</v>
      </c>
      <c r="AA63" s="122">
        <v>0.13736436546626818</v>
      </c>
      <c r="AB63" s="124">
        <v>3.2378260310934159E-2</v>
      </c>
      <c r="AC63" s="123">
        <v>-0.14512399330196957</v>
      </c>
      <c r="AD63" s="122">
        <v>6.8330275229357751E-2</v>
      </c>
      <c r="AE63" s="123">
        <v>-3.3975387907972165E-2</v>
      </c>
      <c r="AF63" s="127">
        <v>-2.6860547308896754E-3</v>
      </c>
      <c r="AG63" s="126">
        <v>4.1286307053941984E-2</v>
      </c>
      <c r="AH63" s="123">
        <v>-8.724507431731765E-2</v>
      </c>
      <c r="AI63" s="127">
        <v>-3.5843186060983245E-2</v>
      </c>
      <c r="AJ63" s="122">
        <v>7.2288032832758198E-2</v>
      </c>
      <c r="AK63" s="122">
        <v>4.5273426765594982E-2</v>
      </c>
      <c r="AL63" s="123">
        <v>5.673141591169828E-2</v>
      </c>
      <c r="AM63" s="127">
        <v>1.1542667368676929E-2</v>
      </c>
      <c r="AN63" s="128">
        <v>1.9127316198445987E-2</v>
      </c>
      <c r="AO63" s="122">
        <v>4.544421722335823E-3</v>
      </c>
      <c r="AP63" s="123">
        <v>1.0842906931715524E-2</v>
      </c>
      <c r="AQ63" s="123">
        <v>-4.3841336116910212E-2</v>
      </c>
      <c r="AR63" s="122">
        <v>-4.6335852776864916E-2</v>
      </c>
      <c r="AS63" s="123">
        <v>-4.5262251506869799E-2</v>
      </c>
      <c r="AT63" s="127">
        <v>-1.9158392056374152E-2</v>
      </c>
      <c r="AU63" s="128">
        <v>2.4926686217008776E-2</v>
      </c>
      <c r="AV63" s="122">
        <v>0.23795521375254469</v>
      </c>
      <c r="AW63" s="123">
        <v>0.14523475077682724</v>
      </c>
      <c r="AX63" s="123">
        <v>2.1652110625909771E-2</v>
      </c>
      <c r="AY63" s="122">
        <v>7.5878704341833192E-2</v>
      </c>
      <c r="AZ63" s="123">
        <v>5.250568582856241E-2</v>
      </c>
      <c r="BA63" s="127">
        <v>9.6969078477395554E-2</v>
      </c>
      <c r="BB63" s="128">
        <v>4.5779685264664138E-3</v>
      </c>
      <c r="BC63" s="123">
        <v>-8.8921371581704101E-2</v>
      </c>
      <c r="BD63" s="123">
        <v>-5.2480951496004513E-2</v>
      </c>
      <c r="BE63" s="123">
        <v>0.13588601959038282</v>
      </c>
      <c r="BF63" s="123">
        <v>7.0591249759784702E-2</v>
      </c>
      <c r="BG63" s="123">
        <v>9.7909913937632709E-2</v>
      </c>
      <c r="BH63" s="127">
        <v>2.2624939530383692E-2</v>
      </c>
      <c r="BI63" s="126">
        <v>8.9623089338270123E-2</v>
      </c>
      <c r="BJ63" s="123">
        <v>-0.1010762751520824</v>
      </c>
      <c r="BK63" s="124">
        <v>-2.2280626054210995E-2</v>
      </c>
      <c r="BL63" s="124">
        <v>-0.11382878645343364</v>
      </c>
      <c r="BM63" s="123">
        <v>1.8608269012146295E-2</v>
      </c>
      <c r="BN63" s="123">
        <v>-3.8684719535783341E-2</v>
      </c>
      <c r="BO63" s="127">
        <v>-3.1076016156617259E-2</v>
      </c>
      <c r="BP63" s="126">
        <v>-0.17461008974470682</v>
      </c>
      <c r="BQ63" s="123">
        <v>0.17371904514018</v>
      </c>
      <c r="BR63" s="127">
        <v>1.3319959879638965E-2</v>
      </c>
    </row>
    <row r="64" spans="1:70" ht="18" customHeight="1" x14ac:dyDescent="0.3">
      <c r="A64" s="147" t="s">
        <v>207</v>
      </c>
      <c r="B64" s="34"/>
      <c r="C64" s="110"/>
      <c r="D64" s="34"/>
      <c r="E64" s="32"/>
      <c r="F64" s="87"/>
      <c r="G64" s="87"/>
      <c r="H64" s="87"/>
      <c r="I64" s="33"/>
      <c r="J64" s="110"/>
      <c r="K64" s="34"/>
      <c r="L64" s="32"/>
      <c r="M64" s="87"/>
      <c r="N64" s="87"/>
      <c r="O64" s="87"/>
      <c r="P64" s="87"/>
      <c r="Q64" s="87"/>
      <c r="R64" s="33"/>
      <c r="S64" s="43"/>
      <c r="T64" s="87"/>
      <c r="U64" s="87"/>
      <c r="V64" s="110"/>
      <c r="W64" s="87"/>
      <c r="X64" s="87"/>
      <c r="Y64" s="86"/>
      <c r="Z64" s="40"/>
      <c r="AA64" s="32"/>
      <c r="AB64" s="33"/>
      <c r="AC64" s="87"/>
      <c r="AD64" s="32"/>
      <c r="AE64" s="87"/>
      <c r="AF64" s="86"/>
      <c r="AG64" s="43"/>
      <c r="AH64" s="87"/>
      <c r="AI64" s="86"/>
      <c r="AJ64" s="32"/>
      <c r="AK64" s="32"/>
      <c r="AL64" s="87"/>
      <c r="AM64" s="86"/>
      <c r="AN64" s="40"/>
      <c r="AO64" s="32"/>
      <c r="AP64" s="87"/>
      <c r="AQ64" s="87"/>
      <c r="AR64" s="32"/>
      <c r="AS64" s="87"/>
      <c r="AT64" s="86"/>
      <c r="AU64" s="40"/>
      <c r="AV64" s="32"/>
      <c r="AW64" s="87"/>
      <c r="AX64" s="87"/>
      <c r="AY64" s="32"/>
      <c r="AZ64" s="87"/>
      <c r="BA64" s="86"/>
      <c r="BB64" s="40"/>
      <c r="BC64" s="87"/>
      <c r="BD64" s="87"/>
      <c r="BE64" s="87"/>
      <c r="BF64" s="87"/>
      <c r="BG64" s="87"/>
      <c r="BH64" s="86"/>
      <c r="BI64" s="43"/>
      <c r="BJ64" s="87"/>
      <c r="BK64" s="33"/>
      <c r="BL64" s="33"/>
      <c r="BM64" s="87"/>
      <c r="BN64" s="87"/>
      <c r="BO64" s="86"/>
      <c r="BP64" s="43"/>
      <c r="BQ64" s="87"/>
      <c r="BR64" s="86"/>
    </row>
    <row r="65" spans="1:70" ht="18" customHeight="1" thickBot="1" x14ac:dyDescent="0.35">
      <c r="A65" s="148" t="s">
        <v>189</v>
      </c>
      <c r="B65" s="91"/>
      <c r="C65" s="125">
        <v>-1.6760840581550362E-2</v>
      </c>
      <c r="D65" s="121">
        <v>4.5715761606508698E-2</v>
      </c>
      <c r="E65" s="177"/>
      <c r="F65" s="178"/>
      <c r="G65" s="178"/>
      <c r="H65" s="178"/>
      <c r="I65" s="179"/>
      <c r="J65" s="120"/>
      <c r="K65" s="121">
        <v>4.6742821858598349E-2</v>
      </c>
      <c r="L65" s="122">
        <v>0.11707317073170742</v>
      </c>
      <c r="M65" s="123">
        <v>7.1055618615210037E-2</v>
      </c>
      <c r="N65" s="123">
        <v>9.13814955640051E-2</v>
      </c>
      <c r="O65" s="123">
        <v>-5.622168931521454E-2</v>
      </c>
      <c r="P65" s="123">
        <v>-1.1301563382934643E-2</v>
      </c>
      <c r="Q65" s="123">
        <v>-2.9905098212315129E-2</v>
      </c>
      <c r="R65" s="124">
        <v>2.6545540349221408E-2</v>
      </c>
      <c r="S65" s="126">
        <v>-7.8859491394811188E-2</v>
      </c>
      <c r="T65" s="123">
        <v>0.21089444679949132</v>
      </c>
      <c r="U65" s="123">
        <v>7.9897805132969513E-2</v>
      </c>
      <c r="V65" s="125">
        <v>0.10559006211180133</v>
      </c>
      <c r="W65" s="123">
        <v>0.21013526385978287</v>
      </c>
      <c r="X65" s="123">
        <v>0.16801274030258218</v>
      </c>
      <c r="Y65" s="127">
        <v>0.12441098724284561</v>
      </c>
      <c r="Z65" s="128">
        <v>4.4617958728388141E-2</v>
      </c>
      <c r="AA65" s="122">
        <v>0.22965167162611588</v>
      </c>
      <c r="AB65" s="124">
        <v>0.15829659103129368</v>
      </c>
      <c r="AC65" s="123">
        <v>0.20505617977528079</v>
      </c>
      <c r="AD65" s="122">
        <v>-0.16453258816120975</v>
      </c>
      <c r="AE65" s="123">
        <v>-2.3579178028827807E-2</v>
      </c>
      <c r="AF65" s="127">
        <v>6.2855266520161379E-2</v>
      </c>
      <c r="AG65" s="126">
        <v>-0.18099305926321407</v>
      </c>
      <c r="AH65" s="123">
        <v>-0.38661921708185054</v>
      </c>
      <c r="AI65" s="127">
        <v>-0.31510537554544615</v>
      </c>
      <c r="AJ65" s="122">
        <v>-0.1008688281415554</v>
      </c>
      <c r="AK65" s="122">
        <v>4.7317741147412384E-3</v>
      </c>
      <c r="AL65" s="123">
        <v>-4.4972470770421991E-2</v>
      </c>
      <c r="AM65" s="127">
        <v>-0.18487808440964393</v>
      </c>
      <c r="AN65" s="128">
        <v>0.38754889178618002</v>
      </c>
      <c r="AO65" s="122">
        <v>-2.9705268043600519E-4</v>
      </c>
      <c r="AP65" s="123">
        <v>0.16100311779856336</v>
      </c>
      <c r="AQ65" s="123">
        <v>-0.10157907141173694</v>
      </c>
      <c r="AR65" s="122">
        <v>3.5686421605401142E-2</v>
      </c>
      <c r="AS65" s="123">
        <v>-2.5140469973890411E-2</v>
      </c>
      <c r="AT65" s="127">
        <v>5.5863614912694759E-2</v>
      </c>
      <c r="AU65" s="128">
        <v>0.39746300211416496</v>
      </c>
      <c r="AV65" s="122">
        <v>0.11056428922956885</v>
      </c>
      <c r="AW65" s="123">
        <v>0.25316414313602764</v>
      </c>
      <c r="AX65" s="123">
        <v>0.19412381951731383</v>
      </c>
      <c r="AY65" s="122">
        <v>0.23952425447460124</v>
      </c>
      <c r="AZ65" s="123">
        <v>0.22098330026525903</v>
      </c>
      <c r="BA65" s="127">
        <v>0.23638192077769715</v>
      </c>
      <c r="BB65" s="128">
        <v>-0.35266431332997139</v>
      </c>
      <c r="BC65" s="123">
        <v>-0.15217391304347827</v>
      </c>
      <c r="BD65" s="123">
        <v>-0.26339327308301497</v>
      </c>
      <c r="BE65" s="123">
        <v>-1.0105448154657304E-2</v>
      </c>
      <c r="BF65" s="123">
        <v>-0.27991234477720961</v>
      </c>
      <c r="BG65" s="123">
        <v>-0.17215056593840483</v>
      </c>
      <c r="BH65" s="127">
        <v>-0.2164030727519205</v>
      </c>
      <c r="BI65" s="126">
        <v>3.349779278109577E-2</v>
      </c>
      <c r="BJ65" s="123">
        <v>0.26257396449704151</v>
      </c>
      <c r="BK65" s="124">
        <v>0.15115102453832541</v>
      </c>
      <c r="BL65" s="124">
        <v>9.3652907234798022E-2</v>
      </c>
      <c r="BM65" s="123">
        <v>7.2022722661797545E-2</v>
      </c>
      <c r="BN65" s="123">
        <v>8.2352941176470518E-2</v>
      </c>
      <c r="BO65" s="127">
        <v>0.11371893201084138</v>
      </c>
      <c r="BP65" s="126">
        <v>6.0050251256281495E-2</v>
      </c>
      <c r="BQ65" s="123">
        <v>-0.18902558094122246</v>
      </c>
      <c r="BR65" s="127">
        <v>-8.0210965827930969E-2</v>
      </c>
    </row>
    <row r="66" spans="1:70" ht="18" customHeight="1" x14ac:dyDescent="0.3">
      <c r="A66" s="147" t="s">
        <v>190</v>
      </c>
      <c r="B66" s="34"/>
      <c r="C66" s="110"/>
      <c r="D66" s="34"/>
      <c r="E66" s="32"/>
      <c r="F66" s="87"/>
      <c r="G66" s="87"/>
      <c r="H66" s="87"/>
      <c r="I66" s="33"/>
      <c r="J66" s="110"/>
      <c r="K66" s="34"/>
      <c r="L66" s="32"/>
      <c r="M66" s="87"/>
      <c r="N66" s="87"/>
      <c r="O66" s="87"/>
      <c r="P66" s="87"/>
      <c r="Q66" s="87"/>
      <c r="R66" s="33"/>
      <c r="S66" s="43"/>
      <c r="T66" s="87"/>
      <c r="U66" s="87"/>
      <c r="V66" s="110"/>
      <c r="W66" s="87"/>
      <c r="X66" s="87"/>
      <c r="Y66" s="86"/>
      <c r="Z66" s="40"/>
      <c r="AA66" s="32"/>
      <c r="AB66" s="33"/>
      <c r="AC66" s="87"/>
      <c r="AD66" s="32"/>
      <c r="AE66" s="87"/>
      <c r="AF66" s="86"/>
      <c r="AG66" s="43"/>
      <c r="AH66" s="87"/>
      <c r="AI66" s="86"/>
      <c r="AJ66" s="32"/>
      <c r="AK66" s="32"/>
      <c r="AL66" s="87"/>
      <c r="AM66" s="86"/>
      <c r="AN66" s="40"/>
      <c r="AO66" s="32"/>
      <c r="AP66" s="87"/>
      <c r="AQ66" s="87"/>
      <c r="AR66" s="32"/>
      <c r="AS66" s="87"/>
      <c r="AT66" s="86"/>
      <c r="AU66" s="40"/>
      <c r="AV66" s="32"/>
      <c r="AW66" s="87"/>
      <c r="AX66" s="87"/>
      <c r="AY66" s="32"/>
      <c r="AZ66" s="87"/>
      <c r="BA66" s="86"/>
      <c r="BB66" s="40"/>
      <c r="BC66" s="87"/>
      <c r="BD66" s="87"/>
      <c r="BE66" s="87"/>
      <c r="BF66" s="87"/>
      <c r="BG66" s="87"/>
      <c r="BH66" s="86"/>
      <c r="BI66" s="43"/>
      <c r="BJ66" s="87"/>
      <c r="BK66" s="33"/>
      <c r="BL66" s="33"/>
      <c r="BM66" s="87"/>
      <c r="BN66" s="87"/>
      <c r="BO66" s="86"/>
      <c r="BP66" s="43"/>
      <c r="BQ66" s="87"/>
      <c r="BR66" s="86"/>
    </row>
    <row r="67" spans="1:70" ht="18" customHeight="1" thickBot="1" x14ac:dyDescent="0.35">
      <c r="A67" s="148" t="s">
        <v>191</v>
      </c>
      <c r="B67" s="176"/>
      <c r="C67" s="120">
        <v>-5.3362014021669846E-2</v>
      </c>
      <c r="D67" s="176">
        <v>8.7290232448536509E-2</v>
      </c>
      <c r="E67" s="177"/>
      <c r="F67" s="178"/>
      <c r="G67" s="178"/>
      <c r="H67" s="178"/>
      <c r="I67" s="179"/>
      <c r="J67" s="120"/>
      <c r="K67" s="176">
        <v>-3.4212115113705366E-3</v>
      </c>
      <c r="L67" s="177">
        <v>2.98879202988791E-2</v>
      </c>
      <c r="M67" s="178">
        <v>4.2772419577068232E-2</v>
      </c>
      <c r="N67" s="178">
        <v>3.7168680816492383E-2</v>
      </c>
      <c r="O67" s="178">
        <v>6.6676225982219783E-2</v>
      </c>
      <c r="P67" s="178">
        <v>-2.3363814813041617E-2</v>
      </c>
      <c r="Q67" s="178">
        <v>1.2688388115401183E-2</v>
      </c>
      <c r="R67" s="179">
        <v>2.3921958493848594E-2</v>
      </c>
      <c r="S67" s="182">
        <v>7.4440749697702646E-2</v>
      </c>
      <c r="T67" s="178">
        <v>5.8826908714884718E-2</v>
      </c>
      <c r="U67" s="178">
        <v>6.5570025131368448E-2</v>
      </c>
      <c r="V67" s="120">
        <v>0.10612985616346293</v>
      </c>
      <c r="W67" s="178">
        <v>-2.0589244570812348E-2</v>
      </c>
      <c r="X67" s="178">
        <v>3.2854267653145142E-2</v>
      </c>
      <c r="Y67" s="181">
        <v>4.8061168760240358E-2</v>
      </c>
      <c r="Z67" s="180">
        <v>-5.8451150031652244E-2</v>
      </c>
      <c r="AA67" s="177">
        <v>0.16597037599696174</v>
      </c>
      <c r="AB67" s="179">
        <v>6.8243077677039965E-2</v>
      </c>
      <c r="AC67" s="178">
        <v>-6.1797411435863148E-2</v>
      </c>
      <c r="AD67" s="177">
        <v>-5.8116522348468092E-3</v>
      </c>
      <c r="AE67" s="178">
        <v>-3.1098666154352972E-2</v>
      </c>
      <c r="AF67" s="181">
        <v>1.5848662497828681E-2</v>
      </c>
      <c r="AG67" s="182">
        <v>-2.0917376363364659E-2</v>
      </c>
      <c r="AH67" s="178">
        <v>-0.18510935318752908</v>
      </c>
      <c r="AI67" s="181">
        <v>-0.12208968918453955</v>
      </c>
      <c r="AJ67" s="177">
        <v>1.9365284974093289E-2</v>
      </c>
      <c r="AK67" s="177">
        <v>3.444166656723513E-2</v>
      </c>
      <c r="AL67" s="178">
        <v>2.7847890862416458E-2</v>
      </c>
      <c r="AM67" s="181">
        <v>-4.6664873819817765E-2</v>
      </c>
      <c r="AN67" s="180">
        <v>0.10537158553334347</v>
      </c>
      <c r="AO67" s="177">
        <v>3.3531292827775339E-3</v>
      </c>
      <c r="AP67" s="178">
        <v>4.7037853550199182E-2</v>
      </c>
      <c r="AQ67" s="178">
        <v>-5.9406569667704412E-2</v>
      </c>
      <c r="AR67" s="177">
        <v>-2.5074463425317606E-2</v>
      </c>
      <c r="AS67" s="178">
        <v>-3.9965964834922652E-2</v>
      </c>
      <c r="AT67" s="181">
        <v>-1.4946789429626239E-4</v>
      </c>
      <c r="AU67" s="180">
        <v>0.13439635535307515</v>
      </c>
      <c r="AV67" s="177">
        <v>0.20672345811668502</v>
      </c>
      <c r="AW67" s="178">
        <v>0.17402081619978405</v>
      </c>
      <c r="AX67" s="178">
        <v>6.6063226155093302E-2</v>
      </c>
      <c r="AY67" s="177">
        <v>0.12106778249278216</v>
      </c>
      <c r="AZ67" s="178">
        <v>9.769276113836356E-2</v>
      </c>
      <c r="BA67" s="181">
        <v>0.13427213202977839</v>
      </c>
      <c r="BB67" s="180">
        <v>-0.12474138980163074</v>
      </c>
      <c r="BC67" s="178">
        <v>-0.10319294439466109</v>
      </c>
      <c r="BD67" s="178">
        <v>-0.11260196083641094</v>
      </c>
      <c r="BE67" s="178">
        <v>9.3777721454821883E-2</v>
      </c>
      <c r="BF67" s="178">
        <v>-3.6291579462973678E-2</v>
      </c>
      <c r="BG67" s="178">
        <v>1.7390622139700218E-2</v>
      </c>
      <c r="BH67" s="181">
        <v>-4.7089988929305715E-2</v>
      </c>
      <c r="BI67" s="182">
        <v>7.4596774193548487E-2</v>
      </c>
      <c r="BJ67" s="178">
        <v>-2.3507757033920607E-2</v>
      </c>
      <c r="BK67" s="179">
        <v>1.8773017156202387E-2</v>
      </c>
      <c r="BL67" s="179">
        <v>-5.9668636310972079E-2</v>
      </c>
      <c r="BM67" s="178">
        <v>3.0773495980038756E-2</v>
      </c>
      <c r="BN67" s="178">
        <v>-9.3306600863664046E-3</v>
      </c>
      <c r="BO67" s="181">
        <v>3.6513007759013671E-3</v>
      </c>
      <c r="BP67" s="182">
        <v>-0.11418774665200238</v>
      </c>
      <c r="BQ67" s="178">
        <v>7.3675140025850849E-2</v>
      </c>
      <c r="BR67" s="181">
        <v>-1.1696937635925497E-2</v>
      </c>
    </row>
    <row r="70" spans="1:70" x14ac:dyDescent="0.3">
      <c r="S70" s="1" t="s">
        <v>136</v>
      </c>
      <c r="BC70" s="1" t="s">
        <v>136</v>
      </c>
    </row>
    <row r="71" spans="1:70" x14ac:dyDescent="0.3">
      <c r="S71" s="1" t="s">
        <v>165</v>
      </c>
      <c r="BC71" s="1" t="s">
        <v>165</v>
      </c>
    </row>
    <row r="73" spans="1:70" x14ac:dyDescent="0.3">
      <c r="S73" s="1" t="s">
        <v>137</v>
      </c>
      <c r="BC73" s="1" t="s">
        <v>137</v>
      </c>
    </row>
    <row r="74" spans="1:70" x14ac:dyDescent="0.3">
      <c r="S74" s="1" t="s">
        <v>139</v>
      </c>
      <c r="BC74" s="1" t="s">
        <v>139</v>
      </c>
    </row>
  </sheetData>
  <mergeCells count="42">
    <mergeCell ref="BP60:BR60"/>
    <mergeCell ref="BP6:BR6"/>
    <mergeCell ref="BP17:BR17"/>
    <mergeCell ref="BP27:BR27"/>
    <mergeCell ref="BP40:BR40"/>
    <mergeCell ref="BP50:BR50"/>
    <mergeCell ref="BI60:BO60"/>
    <mergeCell ref="BI6:BO6"/>
    <mergeCell ref="BI17:BO17"/>
    <mergeCell ref="BI27:BO27"/>
    <mergeCell ref="BI40:BO40"/>
    <mergeCell ref="BI50:BO50"/>
    <mergeCell ref="AN17:AT17"/>
    <mergeCell ref="AN6:AT6"/>
    <mergeCell ref="L6:R6"/>
    <mergeCell ref="S6:Y6"/>
    <mergeCell ref="Z6:AF6"/>
    <mergeCell ref="AG6:AM6"/>
    <mergeCell ref="L17:R17"/>
    <mergeCell ref="S17:Y17"/>
    <mergeCell ref="Z17:AF17"/>
    <mergeCell ref="AG17:AM17"/>
    <mergeCell ref="AN50:AT50"/>
    <mergeCell ref="L27:R27"/>
    <mergeCell ref="S27:Y27"/>
    <mergeCell ref="Z27:AF27"/>
    <mergeCell ref="AG27:AM27"/>
    <mergeCell ref="L40:R40"/>
    <mergeCell ref="S40:Y40"/>
    <mergeCell ref="Z40:AF40"/>
    <mergeCell ref="AG40:AM40"/>
    <mergeCell ref="AN40:AT40"/>
    <mergeCell ref="AN27:AT27"/>
    <mergeCell ref="L50:R50"/>
    <mergeCell ref="S50:Y50"/>
    <mergeCell ref="Z50:AF50"/>
    <mergeCell ref="AG50:AM50"/>
    <mergeCell ref="L60:R60"/>
    <mergeCell ref="S60:Y60"/>
    <mergeCell ref="Z60:AF60"/>
    <mergeCell ref="AG60:AM60"/>
    <mergeCell ref="AN60:AT60"/>
  </mergeCells>
  <phoneticPr fontId="3"/>
  <pageMargins left="0.7" right="0.7" top="0.75" bottom="0.75" header="0.3" footer="0.3"/>
  <pageSetup paperSize="8" scale="5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2A81B6-FC22-4FCC-A38F-BBD26FAFBBA4}">
  <sheetPr>
    <pageSetUpPr fitToPage="1"/>
  </sheetPr>
  <dimension ref="A1:BR84"/>
  <sheetViews>
    <sheetView zoomScale="80" zoomScaleNormal="80" workbookViewId="0">
      <pane xSplit="1" ySplit="7" topLeftCell="BC8" activePane="bottomRight" state="frozen"/>
      <selection pane="topRight" activeCell="B1" sqref="B1"/>
      <selection pane="bottomLeft" activeCell="A8" sqref="A8"/>
      <selection pane="bottomRight" activeCell="BR76" sqref="BR76"/>
    </sheetView>
  </sheetViews>
  <sheetFormatPr defaultColWidth="8.375" defaultRowHeight="19.5" x14ac:dyDescent="0.3"/>
  <cols>
    <col min="1" max="1" width="30.125" style="1" customWidth="1"/>
    <col min="2" max="2" width="11.625" style="1" hidden="1" customWidth="1"/>
    <col min="3" max="3" width="14.375" style="1" hidden="1" customWidth="1"/>
    <col min="4" max="10" width="14.125" style="1" hidden="1" customWidth="1"/>
    <col min="11" max="11" width="14.125" style="1" customWidth="1"/>
    <col min="12" max="17" width="14.125" style="1" hidden="1" customWidth="1"/>
    <col min="18" max="18" width="14.125" style="1" customWidth="1"/>
    <col min="19" max="24" width="14.125" style="1" hidden="1" customWidth="1"/>
    <col min="25" max="25" width="14.125" style="1" customWidth="1"/>
    <col min="26" max="26" width="13.375" style="1" hidden="1" customWidth="1"/>
    <col min="27" max="31" width="14.125" style="1" hidden="1" customWidth="1"/>
    <col min="32" max="32" width="14.125" style="1" customWidth="1"/>
    <col min="33" max="33" width="13.375" style="1" hidden="1" customWidth="1"/>
    <col min="34" max="38" width="14.125" style="1" hidden="1" customWidth="1"/>
    <col min="39" max="39" width="14.125" style="1" customWidth="1"/>
    <col min="40" max="40" width="13.375" style="1" customWidth="1"/>
    <col min="41" max="41" width="14.125" style="1" customWidth="1"/>
    <col min="42" max="42" width="14.125" style="1" hidden="1" customWidth="1"/>
    <col min="43" max="44" width="14.125" style="1" customWidth="1"/>
    <col min="45" max="45" width="14.125" style="1" hidden="1" customWidth="1"/>
    <col min="46" max="46" width="14.125" style="1" customWidth="1"/>
    <col min="47" max="47" width="13.375" style="1" customWidth="1"/>
    <col min="48" max="53" width="14.125" style="1" customWidth="1"/>
    <col min="54" max="54" width="13.375" style="1" customWidth="1"/>
    <col min="55" max="126" width="14.125" style="1" customWidth="1"/>
    <col min="127" max="266" width="8.375" style="1"/>
    <col min="267" max="267" width="42.625" style="1" customWidth="1"/>
    <col min="268" max="268" width="12.125" style="1" customWidth="1"/>
    <col min="269" max="271" width="11.625" style="1" customWidth="1"/>
    <col min="272" max="275" width="0" style="1" hidden="1" customWidth="1"/>
    <col min="276" max="282" width="11.625" style="1" customWidth="1"/>
    <col min="283" max="283" width="2.375" style="1" customWidth="1"/>
    <col min="284" max="522" width="8.375" style="1"/>
    <col min="523" max="523" width="42.625" style="1" customWidth="1"/>
    <col min="524" max="524" width="12.125" style="1" customWidth="1"/>
    <col min="525" max="527" width="11.625" style="1" customWidth="1"/>
    <col min="528" max="531" width="0" style="1" hidden="1" customWidth="1"/>
    <col min="532" max="538" width="11.625" style="1" customWidth="1"/>
    <col min="539" max="539" width="2.375" style="1" customWidth="1"/>
    <col min="540" max="778" width="8.375" style="1"/>
    <col min="779" max="779" width="42.625" style="1" customWidth="1"/>
    <col min="780" max="780" width="12.125" style="1" customWidth="1"/>
    <col min="781" max="783" width="11.625" style="1" customWidth="1"/>
    <col min="784" max="787" width="0" style="1" hidden="1" customWidth="1"/>
    <col min="788" max="794" width="11.625" style="1" customWidth="1"/>
    <col min="795" max="795" width="2.375" style="1" customWidth="1"/>
    <col min="796" max="1034" width="8.375" style="1"/>
    <col min="1035" max="1035" width="42.625" style="1" customWidth="1"/>
    <col min="1036" max="1036" width="12.125" style="1" customWidth="1"/>
    <col min="1037" max="1039" width="11.625" style="1" customWidth="1"/>
    <col min="1040" max="1043" width="0" style="1" hidden="1" customWidth="1"/>
    <col min="1044" max="1050" width="11.625" style="1" customWidth="1"/>
    <col min="1051" max="1051" width="2.375" style="1" customWidth="1"/>
    <col min="1052" max="1290" width="8.375" style="1"/>
    <col min="1291" max="1291" width="42.625" style="1" customWidth="1"/>
    <col min="1292" max="1292" width="12.125" style="1" customWidth="1"/>
    <col min="1293" max="1295" width="11.625" style="1" customWidth="1"/>
    <col min="1296" max="1299" width="0" style="1" hidden="1" customWidth="1"/>
    <col min="1300" max="1306" width="11.625" style="1" customWidth="1"/>
    <col min="1307" max="1307" width="2.375" style="1" customWidth="1"/>
    <col min="1308" max="1546" width="8.375" style="1"/>
    <col min="1547" max="1547" width="42.625" style="1" customWidth="1"/>
    <col min="1548" max="1548" width="12.125" style="1" customWidth="1"/>
    <col min="1549" max="1551" width="11.625" style="1" customWidth="1"/>
    <col min="1552" max="1555" width="0" style="1" hidden="1" customWidth="1"/>
    <col min="1556" max="1562" width="11.625" style="1" customWidth="1"/>
    <col min="1563" max="1563" width="2.375" style="1" customWidth="1"/>
    <col min="1564" max="1802" width="8.375" style="1"/>
    <col min="1803" max="1803" width="42.625" style="1" customWidth="1"/>
    <col min="1804" max="1804" width="12.125" style="1" customWidth="1"/>
    <col min="1805" max="1807" width="11.625" style="1" customWidth="1"/>
    <col min="1808" max="1811" width="0" style="1" hidden="1" customWidth="1"/>
    <col min="1812" max="1818" width="11.625" style="1" customWidth="1"/>
    <col min="1819" max="1819" width="2.375" style="1" customWidth="1"/>
    <col min="1820" max="2058" width="8.375" style="1"/>
    <col min="2059" max="2059" width="42.625" style="1" customWidth="1"/>
    <col min="2060" max="2060" width="12.125" style="1" customWidth="1"/>
    <col min="2061" max="2063" width="11.625" style="1" customWidth="1"/>
    <col min="2064" max="2067" width="0" style="1" hidden="1" customWidth="1"/>
    <col min="2068" max="2074" width="11.625" style="1" customWidth="1"/>
    <col min="2075" max="2075" width="2.375" style="1" customWidth="1"/>
    <col min="2076" max="2314" width="8.375" style="1"/>
    <col min="2315" max="2315" width="42.625" style="1" customWidth="1"/>
    <col min="2316" max="2316" width="12.125" style="1" customWidth="1"/>
    <col min="2317" max="2319" width="11.625" style="1" customWidth="1"/>
    <col min="2320" max="2323" width="0" style="1" hidden="1" customWidth="1"/>
    <col min="2324" max="2330" width="11.625" style="1" customWidth="1"/>
    <col min="2331" max="2331" width="2.375" style="1" customWidth="1"/>
    <col min="2332" max="2570" width="8.375" style="1"/>
    <col min="2571" max="2571" width="42.625" style="1" customWidth="1"/>
    <col min="2572" max="2572" width="12.125" style="1" customWidth="1"/>
    <col min="2573" max="2575" width="11.625" style="1" customWidth="1"/>
    <col min="2576" max="2579" width="0" style="1" hidden="1" customWidth="1"/>
    <col min="2580" max="2586" width="11.625" style="1" customWidth="1"/>
    <col min="2587" max="2587" width="2.375" style="1" customWidth="1"/>
    <col min="2588" max="2826" width="8.375" style="1"/>
    <col min="2827" max="2827" width="42.625" style="1" customWidth="1"/>
    <col min="2828" max="2828" width="12.125" style="1" customWidth="1"/>
    <col min="2829" max="2831" width="11.625" style="1" customWidth="1"/>
    <col min="2832" max="2835" width="0" style="1" hidden="1" customWidth="1"/>
    <col min="2836" max="2842" width="11.625" style="1" customWidth="1"/>
    <col min="2843" max="2843" width="2.375" style="1" customWidth="1"/>
    <col min="2844" max="3082" width="8.375" style="1"/>
    <col min="3083" max="3083" width="42.625" style="1" customWidth="1"/>
    <col min="3084" max="3084" width="12.125" style="1" customWidth="1"/>
    <col min="3085" max="3087" width="11.625" style="1" customWidth="1"/>
    <col min="3088" max="3091" width="0" style="1" hidden="1" customWidth="1"/>
    <col min="3092" max="3098" width="11.625" style="1" customWidth="1"/>
    <col min="3099" max="3099" width="2.375" style="1" customWidth="1"/>
    <col min="3100" max="3338" width="8.375" style="1"/>
    <col min="3339" max="3339" width="42.625" style="1" customWidth="1"/>
    <col min="3340" max="3340" width="12.125" style="1" customWidth="1"/>
    <col min="3341" max="3343" width="11.625" style="1" customWidth="1"/>
    <col min="3344" max="3347" width="0" style="1" hidden="1" customWidth="1"/>
    <col min="3348" max="3354" width="11.625" style="1" customWidth="1"/>
    <col min="3355" max="3355" width="2.375" style="1" customWidth="1"/>
    <col min="3356" max="3594" width="8.375" style="1"/>
    <col min="3595" max="3595" width="42.625" style="1" customWidth="1"/>
    <col min="3596" max="3596" width="12.125" style="1" customWidth="1"/>
    <col min="3597" max="3599" width="11.625" style="1" customWidth="1"/>
    <col min="3600" max="3603" width="0" style="1" hidden="1" customWidth="1"/>
    <col min="3604" max="3610" width="11.625" style="1" customWidth="1"/>
    <col min="3611" max="3611" width="2.375" style="1" customWidth="1"/>
    <col min="3612" max="3850" width="8.375" style="1"/>
    <col min="3851" max="3851" width="42.625" style="1" customWidth="1"/>
    <col min="3852" max="3852" width="12.125" style="1" customWidth="1"/>
    <col min="3853" max="3855" width="11.625" style="1" customWidth="1"/>
    <col min="3856" max="3859" width="0" style="1" hidden="1" customWidth="1"/>
    <col min="3860" max="3866" width="11.625" style="1" customWidth="1"/>
    <col min="3867" max="3867" width="2.375" style="1" customWidth="1"/>
    <col min="3868" max="4106" width="8.375" style="1"/>
    <col min="4107" max="4107" width="42.625" style="1" customWidth="1"/>
    <col min="4108" max="4108" width="12.125" style="1" customWidth="1"/>
    <col min="4109" max="4111" width="11.625" style="1" customWidth="1"/>
    <col min="4112" max="4115" width="0" style="1" hidden="1" customWidth="1"/>
    <col min="4116" max="4122" width="11.625" style="1" customWidth="1"/>
    <col min="4123" max="4123" width="2.375" style="1" customWidth="1"/>
    <col min="4124" max="4362" width="8.375" style="1"/>
    <col min="4363" max="4363" width="42.625" style="1" customWidth="1"/>
    <col min="4364" max="4364" width="12.125" style="1" customWidth="1"/>
    <col min="4365" max="4367" width="11.625" style="1" customWidth="1"/>
    <col min="4368" max="4371" width="0" style="1" hidden="1" customWidth="1"/>
    <col min="4372" max="4378" width="11.625" style="1" customWidth="1"/>
    <col min="4379" max="4379" width="2.375" style="1" customWidth="1"/>
    <col min="4380" max="4618" width="8.375" style="1"/>
    <col min="4619" max="4619" width="42.625" style="1" customWidth="1"/>
    <col min="4620" max="4620" width="12.125" style="1" customWidth="1"/>
    <col min="4621" max="4623" width="11.625" style="1" customWidth="1"/>
    <col min="4624" max="4627" width="0" style="1" hidden="1" customWidth="1"/>
    <col min="4628" max="4634" width="11.625" style="1" customWidth="1"/>
    <col min="4635" max="4635" width="2.375" style="1" customWidth="1"/>
    <col min="4636" max="4874" width="8.375" style="1"/>
    <col min="4875" max="4875" width="42.625" style="1" customWidth="1"/>
    <col min="4876" max="4876" width="12.125" style="1" customWidth="1"/>
    <col min="4877" max="4879" width="11.625" style="1" customWidth="1"/>
    <col min="4880" max="4883" width="0" style="1" hidden="1" customWidth="1"/>
    <col min="4884" max="4890" width="11.625" style="1" customWidth="1"/>
    <col min="4891" max="4891" width="2.375" style="1" customWidth="1"/>
    <col min="4892" max="5130" width="8.375" style="1"/>
    <col min="5131" max="5131" width="42.625" style="1" customWidth="1"/>
    <col min="5132" max="5132" width="12.125" style="1" customWidth="1"/>
    <col min="5133" max="5135" width="11.625" style="1" customWidth="1"/>
    <col min="5136" max="5139" width="0" style="1" hidden="1" customWidth="1"/>
    <col min="5140" max="5146" width="11.625" style="1" customWidth="1"/>
    <col min="5147" max="5147" width="2.375" style="1" customWidth="1"/>
    <col min="5148" max="5386" width="8.375" style="1"/>
    <col min="5387" max="5387" width="42.625" style="1" customWidth="1"/>
    <col min="5388" max="5388" width="12.125" style="1" customWidth="1"/>
    <col min="5389" max="5391" width="11.625" style="1" customWidth="1"/>
    <col min="5392" max="5395" width="0" style="1" hidden="1" customWidth="1"/>
    <col min="5396" max="5402" width="11.625" style="1" customWidth="1"/>
    <col min="5403" max="5403" width="2.375" style="1" customWidth="1"/>
    <col min="5404" max="5642" width="8.375" style="1"/>
    <col min="5643" max="5643" width="42.625" style="1" customWidth="1"/>
    <col min="5644" max="5644" width="12.125" style="1" customWidth="1"/>
    <col min="5645" max="5647" width="11.625" style="1" customWidth="1"/>
    <col min="5648" max="5651" width="0" style="1" hidden="1" customWidth="1"/>
    <col min="5652" max="5658" width="11.625" style="1" customWidth="1"/>
    <col min="5659" max="5659" width="2.375" style="1" customWidth="1"/>
    <col min="5660" max="5898" width="8.375" style="1"/>
    <col min="5899" max="5899" width="42.625" style="1" customWidth="1"/>
    <col min="5900" max="5900" width="12.125" style="1" customWidth="1"/>
    <col min="5901" max="5903" width="11.625" style="1" customWidth="1"/>
    <col min="5904" max="5907" width="0" style="1" hidden="1" customWidth="1"/>
    <col min="5908" max="5914" width="11.625" style="1" customWidth="1"/>
    <col min="5915" max="5915" width="2.375" style="1" customWidth="1"/>
    <col min="5916" max="6154" width="8.375" style="1"/>
    <col min="6155" max="6155" width="42.625" style="1" customWidth="1"/>
    <col min="6156" max="6156" width="12.125" style="1" customWidth="1"/>
    <col min="6157" max="6159" width="11.625" style="1" customWidth="1"/>
    <col min="6160" max="6163" width="0" style="1" hidden="1" customWidth="1"/>
    <col min="6164" max="6170" width="11.625" style="1" customWidth="1"/>
    <col min="6171" max="6171" width="2.375" style="1" customWidth="1"/>
    <col min="6172" max="6410" width="8.375" style="1"/>
    <col min="6411" max="6411" width="42.625" style="1" customWidth="1"/>
    <col min="6412" max="6412" width="12.125" style="1" customWidth="1"/>
    <col min="6413" max="6415" width="11.625" style="1" customWidth="1"/>
    <col min="6416" max="6419" width="0" style="1" hidden="1" customWidth="1"/>
    <col min="6420" max="6426" width="11.625" style="1" customWidth="1"/>
    <col min="6427" max="6427" width="2.375" style="1" customWidth="1"/>
    <col min="6428" max="6666" width="8.375" style="1"/>
    <col min="6667" max="6667" width="42.625" style="1" customWidth="1"/>
    <col min="6668" max="6668" width="12.125" style="1" customWidth="1"/>
    <col min="6669" max="6671" width="11.625" style="1" customWidth="1"/>
    <col min="6672" max="6675" width="0" style="1" hidden="1" customWidth="1"/>
    <col min="6676" max="6682" width="11.625" style="1" customWidth="1"/>
    <col min="6683" max="6683" width="2.375" style="1" customWidth="1"/>
    <col min="6684" max="6922" width="8.375" style="1"/>
    <col min="6923" max="6923" width="42.625" style="1" customWidth="1"/>
    <col min="6924" max="6924" width="12.125" style="1" customWidth="1"/>
    <col min="6925" max="6927" width="11.625" style="1" customWidth="1"/>
    <col min="6928" max="6931" width="0" style="1" hidden="1" customWidth="1"/>
    <col min="6932" max="6938" width="11.625" style="1" customWidth="1"/>
    <col min="6939" max="6939" width="2.375" style="1" customWidth="1"/>
    <col min="6940" max="7178" width="8.375" style="1"/>
    <col min="7179" max="7179" width="42.625" style="1" customWidth="1"/>
    <col min="7180" max="7180" width="12.125" style="1" customWidth="1"/>
    <col min="7181" max="7183" width="11.625" style="1" customWidth="1"/>
    <col min="7184" max="7187" width="0" style="1" hidden="1" customWidth="1"/>
    <col min="7188" max="7194" width="11.625" style="1" customWidth="1"/>
    <col min="7195" max="7195" width="2.375" style="1" customWidth="1"/>
    <col min="7196" max="7434" width="8.375" style="1"/>
    <col min="7435" max="7435" width="42.625" style="1" customWidth="1"/>
    <col min="7436" max="7436" width="12.125" style="1" customWidth="1"/>
    <col min="7437" max="7439" width="11.625" style="1" customWidth="1"/>
    <col min="7440" max="7443" width="0" style="1" hidden="1" customWidth="1"/>
    <col min="7444" max="7450" width="11.625" style="1" customWidth="1"/>
    <col min="7451" max="7451" width="2.375" style="1" customWidth="1"/>
    <col min="7452" max="7690" width="8.375" style="1"/>
    <col min="7691" max="7691" width="42.625" style="1" customWidth="1"/>
    <col min="7692" max="7692" width="12.125" style="1" customWidth="1"/>
    <col min="7693" max="7695" width="11.625" style="1" customWidth="1"/>
    <col min="7696" max="7699" width="0" style="1" hidden="1" customWidth="1"/>
    <col min="7700" max="7706" width="11.625" style="1" customWidth="1"/>
    <col min="7707" max="7707" width="2.375" style="1" customWidth="1"/>
    <col min="7708" max="7946" width="8.375" style="1"/>
    <col min="7947" max="7947" width="42.625" style="1" customWidth="1"/>
    <col min="7948" max="7948" width="12.125" style="1" customWidth="1"/>
    <col min="7949" max="7951" width="11.625" style="1" customWidth="1"/>
    <col min="7952" max="7955" width="0" style="1" hidden="1" customWidth="1"/>
    <col min="7956" max="7962" width="11.625" style="1" customWidth="1"/>
    <col min="7963" max="7963" width="2.375" style="1" customWidth="1"/>
    <col min="7964" max="8202" width="8.375" style="1"/>
    <col min="8203" max="8203" width="42.625" style="1" customWidth="1"/>
    <col min="8204" max="8204" width="12.125" style="1" customWidth="1"/>
    <col min="8205" max="8207" width="11.625" style="1" customWidth="1"/>
    <col min="8208" max="8211" width="0" style="1" hidden="1" customWidth="1"/>
    <col min="8212" max="8218" width="11.625" style="1" customWidth="1"/>
    <col min="8219" max="8219" width="2.375" style="1" customWidth="1"/>
    <col min="8220" max="8458" width="8.375" style="1"/>
    <col min="8459" max="8459" width="42.625" style="1" customWidth="1"/>
    <col min="8460" max="8460" width="12.125" style="1" customWidth="1"/>
    <col min="8461" max="8463" width="11.625" style="1" customWidth="1"/>
    <col min="8464" max="8467" width="0" style="1" hidden="1" customWidth="1"/>
    <col min="8468" max="8474" width="11.625" style="1" customWidth="1"/>
    <col min="8475" max="8475" width="2.375" style="1" customWidth="1"/>
    <col min="8476" max="8714" width="8.375" style="1"/>
    <col min="8715" max="8715" width="42.625" style="1" customWidth="1"/>
    <col min="8716" max="8716" width="12.125" style="1" customWidth="1"/>
    <col min="8717" max="8719" width="11.625" style="1" customWidth="1"/>
    <col min="8720" max="8723" width="0" style="1" hidden="1" customWidth="1"/>
    <col min="8724" max="8730" width="11.625" style="1" customWidth="1"/>
    <col min="8731" max="8731" width="2.375" style="1" customWidth="1"/>
    <col min="8732" max="8970" width="8.375" style="1"/>
    <col min="8971" max="8971" width="42.625" style="1" customWidth="1"/>
    <col min="8972" max="8972" width="12.125" style="1" customWidth="1"/>
    <col min="8973" max="8975" width="11.625" style="1" customWidth="1"/>
    <col min="8976" max="8979" width="0" style="1" hidden="1" customWidth="1"/>
    <col min="8980" max="8986" width="11.625" style="1" customWidth="1"/>
    <col min="8987" max="8987" width="2.375" style="1" customWidth="1"/>
    <col min="8988" max="9226" width="8.375" style="1"/>
    <col min="9227" max="9227" width="42.625" style="1" customWidth="1"/>
    <col min="9228" max="9228" width="12.125" style="1" customWidth="1"/>
    <col min="9229" max="9231" width="11.625" style="1" customWidth="1"/>
    <col min="9232" max="9235" width="0" style="1" hidden="1" customWidth="1"/>
    <col min="9236" max="9242" width="11.625" style="1" customWidth="1"/>
    <col min="9243" max="9243" width="2.375" style="1" customWidth="1"/>
    <col min="9244" max="9482" width="8.375" style="1"/>
    <col min="9483" max="9483" width="42.625" style="1" customWidth="1"/>
    <col min="9484" max="9484" width="12.125" style="1" customWidth="1"/>
    <col min="9485" max="9487" width="11.625" style="1" customWidth="1"/>
    <col min="9488" max="9491" width="0" style="1" hidden="1" customWidth="1"/>
    <col min="9492" max="9498" width="11.625" style="1" customWidth="1"/>
    <col min="9499" max="9499" width="2.375" style="1" customWidth="1"/>
    <col min="9500" max="9738" width="8.375" style="1"/>
    <col min="9739" max="9739" width="42.625" style="1" customWidth="1"/>
    <col min="9740" max="9740" width="12.125" style="1" customWidth="1"/>
    <col min="9741" max="9743" width="11.625" style="1" customWidth="1"/>
    <col min="9744" max="9747" width="0" style="1" hidden="1" customWidth="1"/>
    <col min="9748" max="9754" width="11.625" style="1" customWidth="1"/>
    <col min="9755" max="9755" width="2.375" style="1" customWidth="1"/>
    <col min="9756" max="9994" width="8.375" style="1"/>
    <col min="9995" max="9995" width="42.625" style="1" customWidth="1"/>
    <col min="9996" max="9996" width="12.125" style="1" customWidth="1"/>
    <col min="9997" max="9999" width="11.625" style="1" customWidth="1"/>
    <col min="10000" max="10003" width="0" style="1" hidden="1" customWidth="1"/>
    <col min="10004" max="10010" width="11.625" style="1" customWidth="1"/>
    <col min="10011" max="10011" width="2.375" style="1" customWidth="1"/>
    <col min="10012" max="10250" width="8.375" style="1"/>
    <col min="10251" max="10251" width="42.625" style="1" customWidth="1"/>
    <col min="10252" max="10252" width="12.125" style="1" customWidth="1"/>
    <col min="10253" max="10255" width="11.625" style="1" customWidth="1"/>
    <col min="10256" max="10259" width="0" style="1" hidden="1" customWidth="1"/>
    <col min="10260" max="10266" width="11.625" style="1" customWidth="1"/>
    <col min="10267" max="10267" width="2.375" style="1" customWidth="1"/>
    <col min="10268" max="10506" width="8.375" style="1"/>
    <col min="10507" max="10507" width="42.625" style="1" customWidth="1"/>
    <col min="10508" max="10508" width="12.125" style="1" customWidth="1"/>
    <col min="10509" max="10511" width="11.625" style="1" customWidth="1"/>
    <col min="10512" max="10515" width="0" style="1" hidden="1" customWidth="1"/>
    <col min="10516" max="10522" width="11.625" style="1" customWidth="1"/>
    <col min="10523" max="10523" width="2.375" style="1" customWidth="1"/>
    <col min="10524" max="10762" width="8.375" style="1"/>
    <col min="10763" max="10763" width="42.625" style="1" customWidth="1"/>
    <col min="10764" max="10764" width="12.125" style="1" customWidth="1"/>
    <col min="10765" max="10767" width="11.625" style="1" customWidth="1"/>
    <col min="10768" max="10771" width="0" style="1" hidden="1" customWidth="1"/>
    <col min="10772" max="10778" width="11.625" style="1" customWidth="1"/>
    <col min="10779" max="10779" width="2.375" style="1" customWidth="1"/>
    <col min="10780" max="11018" width="8.375" style="1"/>
    <col min="11019" max="11019" width="42.625" style="1" customWidth="1"/>
    <col min="11020" max="11020" width="12.125" style="1" customWidth="1"/>
    <col min="11021" max="11023" width="11.625" style="1" customWidth="1"/>
    <col min="11024" max="11027" width="0" style="1" hidden="1" customWidth="1"/>
    <col min="11028" max="11034" width="11.625" style="1" customWidth="1"/>
    <col min="11035" max="11035" width="2.375" style="1" customWidth="1"/>
    <col min="11036" max="11274" width="8.375" style="1"/>
    <col min="11275" max="11275" width="42.625" style="1" customWidth="1"/>
    <col min="11276" max="11276" width="12.125" style="1" customWidth="1"/>
    <col min="11277" max="11279" width="11.625" style="1" customWidth="1"/>
    <col min="11280" max="11283" width="0" style="1" hidden="1" customWidth="1"/>
    <col min="11284" max="11290" width="11.625" style="1" customWidth="1"/>
    <col min="11291" max="11291" width="2.375" style="1" customWidth="1"/>
    <col min="11292" max="11530" width="8.375" style="1"/>
    <col min="11531" max="11531" width="42.625" style="1" customWidth="1"/>
    <col min="11532" max="11532" width="12.125" style="1" customWidth="1"/>
    <col min="11533" max="11535" width="11.625" style="1" customWidth="1"/>
    <col min="11536" max="11539" width="0" style="1" hidden="1" customWidth="1"/>
    <col min="11540" max="11546" width="11.625" style="1" customWidth="1"/>
    <col min="11547" max="11547" width="2.375" style="1" customWidth="1"/>
    <col min="11548" max="11786" width="8.375" style="1"/>
    <col min="11787" max="11787" width="42.625" style="1" customWidth="1"/>
    <col min="11788" max="11788" width="12.125" style="1" customWidth="1"/>
    <col min="11789" max="11791" width="11.625" style="1" customWidth="1"/>
    <col min="11792" max="11795" width="0" style="1" hidden="1" customWidth="1"/>
    <col min="11796" max="11802" width="11.625" style="1" customWidth="1"/>
    <col min="11803" max="11803" width="2.375" style="1" customWidth="1"/>
    <col min="11804" max="12042" width="8.375" style="1"/>
    <col min="12043" max="12043" width="42.625" style="1" customWidth="1"/>
    <col min="12044" max="12044" width="12.125" style="1" customWidth="1"/>
    <col min="12045" max="12047" width="11.625" style="1" customWidth="1"/>
    <col min="12048" max="12051" width="0" style="1" hidden="1" customWidth="1"/>
    <col min="12052" max="12058" width="11.625" style="1" customWidth="1"/>
    <col min="12059" max="12059" width="2.375" style="1" customWidth="1"/>
    <col min="12060" max="12298" width="8.375" style="1"/>
    <col min="12299" max="12299" width="42.625" style="1" customWidth="1"/>
    <col min="12300" max="12300" width="12.125" style="1" customWidth="1"/>
    <col min="12301" max="12303" width="11.625" style="1" customWidth="1"/>
    <col min="12304" max="12307" width="0" style="1" hidden="1" customWidth="1"/>
    <col min="12308" max="12314" width="11.625" style="1" customWidth="1"/>
    <col min="12315" max="12315" width="2.375" style="1" customWidth="1"/>
    <col min="12316" max="12554" width="8.375" style="1"/>
    <col min="12555" max="12555" width="42.625" style="1" customWidth="1"/>
    <col min="12556" max="12556" width="12.125" style="1" customWidth="1"/>
    <col min="12557" max="12559" width="11.625" style="1" customWidth="1"/>
    <col min="12560" max="12563" width="0" style="1" hidden="1" customWidth="1"/>
    <col min="12564" max="12570" width="11.625" style="1" customWidth="1"/>
    <col min="12571" max="12571" width="2.375" style="1" customWidth="1"/>
    <col min="12572" max="12810" width="8.375" style="1"/>
    <col min="12811" max="12811" width="42.625" style="1" customWidth="1"/>
    <col min="12812" max="12812" width="12.125" style="1" customWidth="1"/>
    <col min="12813" max="12815" width="11.625" style="1" customWidth="1"/>
    <col min="12816" max="12819" width="0" style="1" hidden="1" customWidth="1"/>
    <col min="12820" max="12826" width="11.625" style="1" customWidth="1"/>
    <col min="12827" max="12827" width="2.375" style="1" customWidth="1"/>
    <col min="12828" max="13066" width="8.375" style="1"/>
    <col min="13067" max="13067" width="42.625" style="1" customWidth="1"/>
    <col min="13068" max="13068" width="12.125" style="1" customWidth="1"/>
    <col min="13069" max="13071" width="11.625" style="1" customWidth="1"/>
    <col min="13072" max="13075" width="0" style="1" hidden="1" customWidth="1"/>
    <col min="13076" max="13082" width="11.625" style="1" customWidth="1"/>
    <col min="13083" max="13083" width="2.375" style="1" customWidth="1"/>
    <col min="13084" max="13322" width="8.375" style="1"/>
    <col min="13323" max="13323" width="42.625" style="1" customWidth="1"/>
    <col min="13324" max="13324" width="12.125" style="1" customWidth="1"/>
    <col min="13325" max="13327" width="11.625" style="1" customWidth="1"/>
    <col min="13328" max="13331" width="0" style="1" hidden="1" customWidth="1"/>
    <col min="13332" max="13338" width="11.625" style="1" customWidth="1"/>
    <col min="13339" max="13339" width="2.375" style="1" customWidth="1"/>
    <col min="13340" max="13578" width="8.375" style="1"/>
    <col min="13579" max="13579" width="42.625" style="1" customWidth="1"/>
    <col min="13580" max="13580" width="12.125" style="1" customWidth="1"/>
    <col min="13581" max="13583" width="11.625" style="1" customWidth="1"/>
    <col min="13584" max="13587" width="0" style="1" hidden="1" customWidth="1"/>
    <col min="13588" max="13594" width="11.625" style="1" customWidth="1"/>
    <col min="13595" max="13595" width="2.375" style="1" customWidth="1"/>
    <col min="13596" max="13834" width="8.375" style="1"/>
    <col min="13835" max="13835" width="42.625" style="1" customWidth="1"/>
    <col min="13836" max="13836" width="12.125" style="1" customWidth="1"/>
    <col min="13837" max="13839" width="11.625" style="1" customWidth="1"/>
    <col min="13840" max="13843" width="0" style="1" hidden="1" customWidth="1"/>
    <col min="13844" max="13850" width="11.625" style="1" customWidth="1"/>
    <col min="13851" max="13851" width="2.375" style="1" customWidth="1"/>
    <col min="13852" max="14090" width="8.375" style="1"/>
    <col min="14091" max="14091" width="42.625" style="1" customWidth="1"/>
    <col min="14092" max="14092" width="12.125" style="1" customWidth="1"/>
    <col min="14093" max="14095" width="11.625" style="1" customWidth="1"/>
    <col min="14096" max="14099" width="0" style="1" hidden="1" customWidth="1"/>
    <col min="14100" max="14106" width="11.625" style="1" customWidth="1"/>
    <col min="14107" max="14107" width="2.375" style="1" customWidth="1"/>
    <col min="14108" max="14346" width="8.375" style="1"/>
    <col min="14347" max="14347" width="42.625" style="1" customWidth="1"/>
    <col min="14348" max="14348" width="12.125" style="1" customWidth="1"/>
    <col min="14349" max="14351" width="11.625" style="1" customWidth="1"/>
    <col min="14352" max="14355" width="0" style="1" hidden="1" customWidth="1"/>
    <col min="14356" max="14362" width="11.625" style="1" customWidth="1"/>
    <col min="14363" max="14363" width="2.375" style="1" customWidth="1"/>
    <col min="14364" max="14602" width="8.375" style="1"/>
    <col min="14603" max="14603" width="42.625" style="1" customWidth="1"/>
    <col min="14604" max="14604" width="12.125" style="1" customWidth="1"/>
    <col min="14605" max="14607" width="11.625" style="1" customWidth="1"/>
    <col min="14608" max="14611" width="0" style="1" hidden="1" customWidth="1"/>
    <col min="14612" max="14618" width="11.625" style="1" customWidth="1"/>
    <col min="14619" max="14619" width="2.375" style="1" customWidth="1"/>
    <col min="14620" max="14858" width="8.375" style="1"/>
    <col min="14859" max="14859" width="42.625" style="1" customWidth="1"/>
    <col min="14860" max="14860" width="12.125" style="1" customWidth="1"/>
    <col min="14861" max="14863" width="11.625" style="1" customWidth="1"/>
    <col min="14864" max="14867" width="0" style="1" hidden="1" customWidth="1"/>
    <col min="14868" max="14874" width="11.625" style="1" customWidth="1"/>
    <col min="14875" max="14875" width="2.375" style="1" customWidth="1"/>
    <col min="14876" max="15114" width="8.375" style="1"/>
    <col min="15115" max="15115" width="42.625" style="1" customWidth="1"/>
    <col min="15116" max="15116" width="12.125" style="1" customWidth="1"/>
    <col min="15117" max="15119" width="11.625" style="1" customWidth="1"/>
    <col min="15120" max="15123" width="0" style="1" hidden="1" customWidth="1"/>
    <col min="15124" max="15130" width="11.625" style="1" customWidth="1"/>
    <col min="15131" max="15131" width="2.375" style="1" customWidth="1"/>
    <col min="15132" max="15370" width="8.375" style="1"/>
    <col min="15371" max="15371" width="42.625" style="1" customWidth="1"/>
    <col min="15372" max="15372" width="12.125" style="1" customWidth="1"/>
    <col min="15373" max="15375" width="11.625" style="1" customWidth="1"/>
    <col min="15376" max="15379" width="0" style="1" hidden="1" customWidth="1"/>
    <col min="15380" max="15386" width="11.625" style="1" customWidth="1"/>
    <col min="15387" max="15387" width="2.375" style="1" customWidth="1"/>
    <col min="15388" max="15626" width="8.375" style="1"/>
    <col min="15627" max="15627" width="42.625" style="1" customWidth="1"/>
    <col min="15628" max="15628" width="12.125" style="1" customWidth="1"/>
    <col min="15629" max="15631" width="11.625" style="1" customWidth="1"/>
    <col min="15632" max="15635" width="0" style="1" hidden="1" customWidth="1"/>
    <col min="15636" max="15642" width="11.625" style="1" customWidth="1"/>
    <col min="15643" max="15643" width="2.375" style="1" customWidth="1"/>
    <col min="15644" max="15882" width="8.375" style="1"/>
    <col min="15883" max="15883" width="42.625" style="1" customWidth="1"/>
    <col min="15884" max="15884" width="12.125" style="1" customWidth="1"/>
    <col min="15885" max="15887" width="11.625" style="1" customWidth="1"/>
    <col min="15888" max="15891" width="0" style="1" hidden="1" customWidth="1"/>
    <col min="15892" max="15898" width="11.625" style="1" customWidth="1"/>
    <col min="15899" max="15899" width="2.375" style="1" customWidth="1"/>
    <col min="15900" max="16138" width="8.375" style="1"/>
    <col min="16139" max="16139" width="42.625" style="1" customWidth="1"/>
    <col min="16140" max="16140" width="12.125" style="1" customWidth="1"/>
    <col min="16141" max="16143" width="11.625" style="1" customWidth="1"/>
    <col min="16144" max="16147" width="0" style="1" hidden="1" customWidth="1"/>
    <col min="16148" max="16154" width="11.625" style="1" customWidth="1"/>
    <col min="16155" max="16155" width="2.375" style="1" customWidth="1"/>
    <col min="16156" max="16384" width="8.375" style="1"/>
  </cols>
  <sheetData>
    <row r="1" spans="1:70" ht="18" customHeight="1" x14ac:dyDescent="0.3">
      <c r="A1" s="1" t="s">
        <v>22</v>
      </c>
    </row>
    <row r="2" spans="1:70" ht="22.5" customHeight="1" x14ac:dyDescent="0.3">
      <c r="A2" s="1" t="s">
        <v>202</v>
      </c>
    </row>
    <row r="3" spans="1:70" ht="16.149999999999999" customHeight="1" x14ac:dyDescent="0.3"/>
    <row r="4" spans="1:70" ht="20.25" customHeight="1" x14ac:dyDescent="0.3">
      <c r="A4" s="238" t="s">
        <v>215</v>
      </c>
    </row>
    <row r="5" spans="1:70" ht="20.25" customHeight="1" thickBot="1" x14ac:dyDescent="0.35">
      <c r="A5" s="238" t="s">
        <v>204</v>
      </c>
      <c r="R5" s="238"/>
      <c r="V5" s="238"/>
      <c r="AB5" s="239"/>
      <c r="AT5" s="239"/>
      <c r="AU5" s="239"/>
      <c r="AV5" s="239"/>
      <c r="BA5" s="239"/>
      <c r="BB5" s="239"/>
      <c r="BP5" s="239" t="s">
        <v>56</v>
      </c>
    </row>
    <row r="6" spans="1:70" s="353" customFormat="1" ht="20.25" customHeight="1" x14ac:dyDescent="0.3">
      <c r="A6" s="312"/>
      <c r="B6" s="3" t="s">
        <v>141</v>
      </c>
      <c r="C6" s="5" t="s">
        <v>60</v>
      </c>
      <c r="D6" s="2" t="s">
        <v>61</v>
      </c>
      <c r="E6" s="3"/>
      <c r="F6" s="4"/>
      <c r="G6" s="4"/>
      <c r="H6" s="4"/>
      <c r="I6" s="4"/>
      <c r="J6" s="5"/>
      <c r="K6" s="28" t="s">
        <v>62</v>
      </c>
      <c r="L6" s="562" t="s">
        <v>63</v>
      </c>
      <c r="M6" s="563"/>
      <c r="N6" s="563"/>
      <c r="O6" s="563"/>
      <c r="P6" s="563"/>
      <c r="Q6" s="563"/>
      <c r="R6" s="564"/>
      <c r="S6" s="562" t="s">
        <v>64</v>
      </c>
      <c r="T6" s="563"/>
      <c r="U6" s="563"/>
      <c r="V6" s="563"/>
      <c r="W6" s="563"/>
      <c r="X6" s="563"/>
      <c r="Y6" s="564"/>
      <c r="Z6" s="568" t="s">
        <v>65</v>
      </c>
      <c r="AA6" s="569"/>
      <c r="AB6" s="569"/>
      <c r="AC6" s="569"/>
      <c r="AD6" s="569"/>
      <c r="AE6" s="569"/>
      <c r="AF6" s="570"/>
      <c r="AG6" s="568" t="s">
        <v>66</v>
      </c>
      <c r="AH6" s="569"/>
      <c r="AI6" s="569"/>
      <c r="AJ6" s="569"/>
      <c r="AK6" s="569"/>
      <c r="AL6" s="569"/>
      <c r="AM6" s="570"/>
      <c r="AN6" s="559" t="s">
        <v>67</v>
      </c>
      <c r="AO6" s="560"/>
      <c r="AP6" s="560"/>
      <c r="AQ6" s="560"/>
      <c r="AR6" s="560"/>
      <c r="AS6" s="560"/>
      <c r="AT6" s="561"/>
      <c r="AU6" s="298" t="s">
        <v>68</v>
      </c>
      <c r="AV6" s="299"/>
      <c r="AW6" s="299"/>
      <c r="AX6" s="299"/>
      <c r="AY6" s="299"/>
      <c r="AZ6" s="299"/>
      <c r="BA6" s="300"/>
      <c r="BB6" s="298" t="s">
        <v>69</v>
      </c>
      <c r="BC6" s="305"/>
      <c r="BD6" s="305"/>
      <c r="BE6" s="305"/>
      <c r="BF6" s="305"/>
      <c r="BG6" s="305"/>
      <c r="BH6" s="486"/>
      <c r="BI6" s="603" t="s">
        <v>70</v>
      </c>
      <c r="BJ6" s="604"/>
      <c r="BK6" s="604"/>
      <c r="BL6" s="604"/>
      <c r="BM6" s="604"/>
      <c r="BN6" s="604"/>
      <c r="BO6" s="605"/>
      <c r="BP6" s="574" t="s">
        <v>809</v>
      </c>
      <c r="BQ6" s="575"/>
      <c r="BR6" s="576"/>
    </row>
    <row r="7" spans="1:70" s="355" customFormat="1" ht="20.25" customHeight="1" thickBot="1" x14ac:dyDescent="0.35">
      <c r="A7" s="313"/>
      <c r="B7" s="23" t="s">
        <v>78</v>
      </c>
      <c r="C7" s="8" t="s">
        <v>71</v>
      </c>
      <c r="D7" s="30" t="s">
        <v>71</v>
      </c>
      <c r="E7" s="6" t="s">
        <v>72</v>
      </c>
      <c r="F7" s="7" t="s">
        <v>73</v>
      </c>
      <c r="G7" s="7" t="s">
        <v>74</v>
      </c>
      <c r="H7" s="7" t="s">
        <v>75</v>
      </c>
      <c r="I7" s="8" t="s">
        <v>76</v>
      </c>
      <c r="J7" s="9" t="s">
        <v>77</v>
      </c>
      <c r="K7" s="30" t="s">
        <v>78</v>
      </c>
      <c r="L7" s="6" t="s">
        <v>72</v>
      </c>
      <c r="M7" s="7" t="s">
        <v>73</v>
      </c>
      <c r="N7" s="7" t="s">
        <v>74</v>
      </c>
      <c r="O7" s="7" t="s">
        <v>75</v>
      </c>
      <c r="P7" s="8" t="s">
        <v>76</v>
      </c>
      <c r="Q7" s="9" t="s">
        <v>77</v>
      </c>
      <c r="R7" s="10" t="s">
        <v>78</v>
      </c>
      <c r="S7" s="109" t="s">
        <v>82</v>
      </c>
      <c r="T7" s="8" t="s">
        <v>142</v>
      </c>
      <c r="U7" s="7" t="s">
        <v>74</v>
      </c>
      <c r="V7" s="11" t="s">
        <v>75</v>
      </c>
      <c r="W7" s="9" t="s">
        <v>76</v>
      </c>
      <c r="X7" s="9" t="s">
        <v>77</v>
      </c>
      <c r="Y7" s="10" t="s">
        <v>78</v>
      </c>
      <c r="Z7" s="12" t="s">
        <v>82</v>
      </c>
      <c r="AA7" s="11" t="s">
        <v>142</v>
      </c>
      <c r="AB7" s="13" t="s">
        <v>74</v>
      </c>
      <c r="AC7" s="11" t="s">
        <v>75</v>
      </c>
      <c r="AD7" s="14" t="s">
        <v>76</v>
      </c>
      <c r="AE7" s="14" t="s">
        <v>77</v>
      </c>
      <c r="AF7" s="15" t="s">
        <v>78</v>
      </c>
      <c r="AG7" s="24" t="s">
        <v>82</v>
      </c>
      <c r="AH7" s="11" t="s">
        <v>142</v>
      </c>
      <c r="AI7" s="15" t="s">
        <v>74</v>
      </c>
      <c r="AJ7" s="11" t="s">
        <v>75</v>
      </c>
      <c r="AK7" s="16" t="s">
        <v>76</v>
      </c>
      <c r="AL7" s="14" t="s">
        <v>77</v>
      </c>
      <c r="AM7" s="15" t="s">
        <v>78</v>
      </c>
      <c r="AN7" s="12" t="s">
        <v>82</v>
      </c>
      <c r="AO7" s="16" t="s">
        <v>142</v>
      </c>
      <c r="AP7" s="11" t="s">
        <v>74</v>
      </c>
      <c r="AQ7" s="11" t="s">
        <v>75</v>
      </c>
      <c r="AR7" s="16" t="s">
        <v>76</v>
      </c>
      <c r="AS7" s="14" t="s">
        <v>77</v>
      </c>
      <c r="AT7" s="15" t="s">
        <v>78</v>
      </c>
      <c r="AU7" s="12" t="s">
        <v>87</v>
      </c>
      <c r="AV7" s="16" t="s">
        <v>88</v>
      </c>
      <c r="AW7" s="11" t="s">
        <v>89</v>
      </c>
      <c r="AX7" s="11" t="s">
        <v>86</v>
      </c>
      <c r="AY7" s="16" t="s">
        <v>76</v>
      </c>
      <c r="AZ7" s="14" t="s">
        <v>77</v>
      </c>
      <c r="BA7" s="15" t="s">
        <v>78</v>
      </c>
      <c r="BB7" s="6" t="s">
        <v>87</v>
      </c>
      <c r="BC7" s="7" t="s">
        <v>88</v>
      </c>
      <c r="BD7" s="7" t="s">
        <v>89</v>
      </c>
      <c r="BE7" s="7" t="s">
        <v>86</v>
      </c>
      <c r="BF7" s="7" t="s">
        <v>84</v>
      </c>
      <c r="BG7" s="7" t="s">
        <v>85</v>
      </c>
      <c r="BH7" s="10" t="s">
        <v>71</v>
      </c>
      <c r="BI7" s="109" t="s">
        <v>87</v>
      </c>
      <c r="BJ7" s="11" t="s">
        <v>88</v>
      </c>
      <c r="BK7" s="13" t="s">
        <v>89</v>
      </c>
      <c r="BL7" s="13" t="s">
        <v>86</v>
      </c>
      <c r="BM7" s="7" t="s">
        <v>84</v>
      </c>
      <c r="BN7" s="7" t="s">
        <v>85</v>
      </c>
      <c r="BO7" s="10" t="s">
        <v>71</v>
      </c>
      <c r="BP7" s="109" t="s">
        <v>87</v>
      </c>
      <c r="BQ7" s="11" t="s">
        <v>88</v>
      </c>
      <c r="BR7" s="15" t="s">
        <v>89</v>
      </c>
    </row>
    <row r="8" spans="1:70" ht="18" customHeight="1" x14ac:dyDescent="0.3">
      <c r="A8" s="149" t="s">
        <v>216</v>
      </c>
      <c r="B8" s="53"/>
      <c r="C8" s="54"/>
      <c r="D8" s="55"/>
      <c r="E8" s="53"/>
      <c r="F8" s="56"/>
      <c r="G8" s="56"/>
      <c r="H8" s="56"/>
      <c r="I8" s="56"/>
      <c r="J8" s="54"/>
      <c r="K8" s="55"/>
      <c r="L8" s="57"/>
      <c r="M8" s="56"/>
      <c r="N8" s="56"/>
      <c r="O8" s="56"/>
      <c r="P8" s="56"/>
      <c r="Q8" s="54"/>
      <c r="R8" s="58"/>
      <c r="S8" s="60"/>
      <c r="T8" s="54"/>
      <c r="U8" s="56"/>
      <c r="V8" s="56"/>
      <c r="W8" s="53"/>
      <c r="X8" s="54"/>
      <c r="Y8" s="58"/>
      <c r="Z8" s="43"/>
      <c r="AA8" s="56"/>
      <c r="AB8" s="54"/>
      <c r="AC8" s="56"/>
      <c r="AD8" s="53"/>
      <c r="AE8" s="54"/>
      <c r="AF8" s="58"/>
      <c r="AG8" s="43"/>
      <c r="AH8" s="56"/>
      <c r="AI8" s="58"/>
      <c r="AJ8" s="53"/>
      <c r="AK8" s="53"/>
      <c r="AL8" s="59"/>
      <c r="AM8" s="58"/>
      <c r="AN8" s="40"/>
      <c r="AO8" s="53"/>
      <c r="AP8" s="56"/>
      <c r="AQ8" s="56"/>
      <c r="AR8" s="53"/>
      <c r="AS8" s="59"/>
      <c r="AT8" s="58"/>
      <c r="AU8" s="40"/>
      <c r="AV8" s="53"/>
      <c r="AW8" s="56"/>
      <c r="AX8" s="56"/>
      <c r="AY8" s="53"/>
      <c r="AZ8" s="59"/>
      <c r="BA8" s="58"/>
      <c r="BB8" s="40"/>
      <c r="BC8" s="56"/>
      <c r="BD8" s="56"/>
      <c r="BE8" s="56"/>
      <c r="BF8" s="56"/>
      <c r="BG8" s="56"/>
      <c r="BH8" s="58"/>
      <c r="BI8" s="43"/>
      <c r="BJ8" s="87"/>
      <c r="BK8" s="33"/>
      <c r="BL8" s="54"/>
      <c r="BM8" s="56"/>
      <c r="BN8" s="56"/>
      <c r="BO8" s="58"/>
      <c r="BP8" s="43"/>
      <c r="BQ8" s="87"/>
      <c r="BR8" s="86"/>
    </row>
    <row r="9" spans="1:70" ht="18" customHeight="1" thickBot="1" x14ac:dyDescent="0.35">
      <c r="A9" s="150" t="s">
        <v>217</v>
      </c>
      <c r="B9" s="53">
        <v>9369</v>
      </c>
      <c r="C9" s="54">
        <v>9614</v>
      </c>
      <c r="D9" s="55">
        <v>10692</v>
      </c>
      <c r="E9" s="53">
        <v>2660</v>
      </c>
      <c r="F9" s="253">
        <v>3299</v>
      </c>
      <c r="G9" s="254">
        <v>5959</v>
      </c>
      <c r="H9" s="56">
        <v>3719</v>
      </c>
      <c r="I9" s="56">
        <v>4656</v>
      </c>
      <c r="J9" s="54">
        <v>8375</v>
      </c>
      <c r="K9" s="55">
        <v>14334</v>
      </c>
      <c r="L9" s="255">
        <v>4321</v>
      </c>
      <c r="M9" s="253">
        <v>4621</v>
      </c>
      <c r="N9" s="254">
        <v>8942</v>
      </c>
      <c r="O9" s="56">
        <v>4941</v>
      </c>
      <c r="P9" s="56">
        <v>5339</v>
      </c>
      <c r="Q9" s="54">
        <v>10280</v>
      </c>
      <c r="R9" s="58">
        <v>19222</v>
      </c>
      <c r="S9" s="60">
        <v>4903</v>
      </c>
      <c r="T9" s="256">
        <v>4649</v>
      </c>
      <c r="U9" s="257">
        <v>9552</v>
      </c>
      <c r="V9" s="56">
        <v>4200</v>
      </c>
      <c r="W9" s="53">
        <v>3797</v>
      </c>
      <c r="X9" s="54">
        <v>7997</v>
      </c>
      <c r="Y9" s="58">
        <v>17549</v>
      </c>
      <c r="Z9" s="60">
        <v>3673</v>
      </c>
      <c r="AA9" s="56">
        <v>3361</v>
      </c>
      <c r="AB9" s="54">
        <v>7034</v>
      </c>
      <c r="AC9" s="56">
        <v>4516</v>
      </c>
      <c r="AD9" s="53">
        <v>5528</v>
      </c>
      <c r="AE9" s="54">
        <v>10044</v>
      </c>
      <c r="AF9" s="58">
        <v>17078</v>
      </c>
      <c r="AG9" s="60">
        <v>5438</v>
      </c>
      <c r="AH9" s="56">
        <v>4619</v>
      </c>
      <c r="AI9" s="58">
        <v>10057</v>
      </c>
      <c r="AJ9" s="53">
        <v>4792</v>
      </c>
      <c r="AK9" s="53">
        <v>6000</v>
      </c>
      <c r="AL9" s="59">
        <v>10792</v>
      </c>
      <c r="AM9" s="58">
        <v>20849</v>
      </c>
      <c r="AN9" s="57">
        <v>6300</v>
      </c>
      <c r="AO9" s="53">
        <v>6397</v>
      </c>
      <c r="AP9" s="56">
        <v>12697</v>
      </c>
      <c r="AQ9" s="56">
        <v>7192</v>
      </c>
      <c r="AR9" s="53">
        <v>7630</v>
      </c>
      <c r="AS9" s="59">
        <v>14823</v>
      </c>
      <c r="AT9" s="58">
        <v>27520</v>
      </c>
      <c r="AU9" s="57">
        <v>7534</v>
      </c>
      <c r="AV9" s="53">
        <v>7820</v>
      </c>
      <c r="AW9" s="56">
        <v>15354</v>
      </c>
      <c r="AX9" s="56">
        <v>7868</v>
      </c>
      <c r="AY9" s="53">
        <v>7726</v>
      </c>
      <c r="AZ9" s="59">
        <v>15595</v>
      </c>
      <c r="BA9" s="58">
        <v>30949</v>
      </c>
      <c r="BB9" s="57">
        <v>7314</v>
      </c>
      <c r="BC9" s="56">
        <v>7834</v>
      </c>
      <c r="BD9" s="56">
        <v>15149</v>
      </c>
      <c r="BE9" s="56">
        <v>7830</v>
      </c>
      <c r="BF9" s="56">
        <v>8872</v>
      </c>
      <c r="BG9" s="56">
        <v>16704</v>
      </c>
      <c r="BH9" s="58">
        <v>31853</v>
      </c>
      <c r="BI9" s="60">
        <v>9276</v>
      </c>
      <c r="BJ9" s="92">
        <v>8378</v>
      </c>
      <c r="BK9" s="90">
        <v>17655</v>
      </c>
      <c r="BL9" s="54">
        <v>8604</v>
      </c>
      <c r="BM9" s="56">
        <v>9976</v>
      </c>
      <c r="BN9" s="56">
        <v>18580</v>
      </c>
      <c r="BO9" s="58">
        <v>36235</v>
      </c>
      <c r="BP9" s="60">
        <v>9523</v>
      </c>
      <c r="BQ9" s="92">
        <v>8190</v>
      </c>
      <c r="BR9" s="94">
        <v>17713</v>
      </c>
    </row>
    <row r="10" spans="1:70" ht="18" customHeight="1" x14ac:dyDescent="0.3">
      <c r="A10" s="258" t="s">
        <v>218</v>
      </c>
      <c r="B10" s="32"/>
      <c r="C10" s="33"/>
      <c r="D10" s="34"/>
      <c r="E10" s="32"/>
      <c r="F10" s="87"/>
      <c r="G10" s="87"/>
      <c r="H10" s="87"/>
      <c r="I10" s="87"/>
      <c r="J10" s="33"/>
      <c r="K10" s="34"/>
      <c r="L10" s="40"/>
      <c r="M10" s="87"/>
      <c r="N10" s="87"/>
      <c r="O10" s="87"/>
      <c r="P10" s="87"/>
      <c r="Q10" s="33"/>
      <c r="R10" s="86"/>
      <c r="S10" s="43"/>
      <c r="T10" s="33"/>
      <c r="U10" s="87"/>
      <c r="V10" s="87"/>
      <c r="W10" s="32"/>
      <c r="X10" s="33"/>
      <c r="Y10" s="86"/>
      <c r="Z10" s="43"/>
      <c r="AA10" s="87"/>
      <c r="AB10" s="33"/>
      <c r="AC10" s="87"/>
      <c r="AD10" s="32"/>
      <c r="AE10" s="33"/>
      <c r="AF10" s="86"/>
      <c r="AG10" s="43"/>
      <c r="AH10" s="87"/>
      <c r="AI10" s="86"/>
      <c r="AJ10" s="32"/>
      <c r="AK10" s="32"/>
      <c r="AL10" s="110"/>
      <c r="AM10" s="86"/>
      <c r="AN10" s="40"/>
      <c r="AO10" s="32"/>
      <c r="AP10" s="87"/>
      <c r="AQ10" s="87"/>
      <c r="AR10" s="32"/>
      <c r="AS10" s="110"/>
      <c r="AT10" s="86"/>
      <c r="AU10" s="40"/>
      <c r="AV10" s="32"/>
      <c r="AW10" s="87"/>
      <c r="AX10" s="87"/>
      <c r="AY10" s="32"/>
      <c r="AZ10" s="110"/>
      <c r="BA10" s="86"/>
      <c r="BB10" s="40"/>
      <c r="BC10" s="87"/>
      <c r="BD10" s="87"/>
      <c r="BE10" s="87"/>
      <c r="BF10" s="87"/>
      <c r="BG10" s="87"/>
      <c r="BH10" s="86"/>
      <c r="BI10" s="43"/>
      <c r="BJ10" s="87"/>
      <c r="BK10" s="33"/>
      <c r="BL10" s="33"/>
      <c r="BM10" s="87"/>
      <c r="BN10" s="87"/>
      <c r="BO10" s="86"/>
      <c r="BP10" s="43"/>
      <c r="BQ10" s="87"/>
      <c r="BR10" s="86"/>
    </row>
    <row r="11" spans="1:70" ht="18" customHeight="1" thickBot="1" x14ac:dyDescent="0.35">
      <c r="A11" s="148" t="s">
        <v>219</v>
      </c>
      <c r="B11" s="89">
        <v>10061</v>
      </c>
      <c r="C11" s="90">
        <v>11362</v>
      </c>
      <c r="D11" s="91">
        <v>11403</v>
      </c>
      <c r="E11" s="259">
        <v>2766</v>
      </c>
      <c r="F11" s="260">
        <v>2854</v>
      </c>
      <c r="G11" s="260">
        <v>5620</v>
      </c>
      <c r="H11" s="92">
        <v>2820</v>
      </c>
      <c r="I11" s="92">
        <v>3129</v>
      </c>
      <c r="J11" s="90">
        <v>5954</v>
      </c>
      <c r="K11" s="91">
        <v>11574</v>
      </c>
      <c r="L11" s="261">
        <v>3082</v>
      </c>
      <c r="M11" s="260">
        <v>3177</v>
      </c>
      <c r="N11" s="260">
        <v>6259</v>
      </c>
      <c r="O11" s="92">
        <v>3289</v>
      </c>
      <c r="P11" s="92">
        <v>3344</v>
      </c>
      <c r="Q11" s="90">
        <v>6633</v>
      </c>
      <c r="R11" s="94">
        <v>12892</v>
      </c>
      <c r="S11" s="96">
        <v>3305</v>
      </c>
      <c r="T11" s="262">
        <v>3211</v>
      </c>
      <c r="U11" s="260">
        <v>6516</v>
      </c>
      <c r="V11" s="92">
        <v>3400</v>
      </c>
      <c r="W11" s="89">
        <v>3359</v>
      </c>
      <c r="X11" s="90">
        <v>6759</v>
      </c>
      <c r="Y11" s="94">
        <v>13275</v>
      </c>
      <c r="Z11" s="96">
        <v>3343</v>
      </c>
      <c r="AA11" s="92">
        <v>3210</v>
      </c>
      <c r="AB11" s="90">
        <v>6553</v>
      </c>
      <c r="AC11" s="92">
        <v>2960</v>
      </c>
      <c r="AD11" s="89">
        <v>3163</v>
      </c>
      <c r="AE11" s="90">
        <v>6123</v>
      </c>
      <c r="AF11" s="94">
        <v>12676</v>
      </c>
      <c r="AG11" s="96">
        <v>2667</v>
      </c>
      <c r="AH11" s="92">
        <v>2676</v>
      </c>
      <c r="AI11" s="94">
        <v>5343</v>
      </c>
      <c r="AJ11" s="89">
        <v>3170</v>
      </c>
      <c r="AK11" s="89">
        <v>3353</v>
      </c>
      <c r="AL11" s="95">
        <v>6523</v>
      </c>
      <c r="AM11" s="94">
        <v>11866</v>
      </c>
      <c r="AN11" s="93">
        <v>3656</v>
      </c>
      <c r="AO11" s="89">
        <v>3654</v>
      </c>
      <c r="AP11" s="92">
        <v>7310</v>
      </c>
      <c r="AQ11" s="92">
        <v>3851</v>
      </c>
      <c r="AR11" s="89">
        <v>3535</v>
      </c>
      <c r="AS11" s="95">
        <v>7386</v>
      </c>
      <c r="AT11" s="94">
        <v>14696</v>
      </c>
      <c r="AU11" s="93">
        <v>3607</v>
      </c>
      <c r="AV11" s="89">
        <v>3690</v>
      </c>
      <c r="AW11" s="92">
        <v>7298</v>
      </c>
      <c r="AX11" s="92">
        <v>3968</v>
      </c>
      <c r="AY11" s="89">
        <v>3901</v>
      </c>
      <c r="AZ11" s="95">
        <v>7870</v>
      </c>
      <c r="BA11" s="94">
        <v>15168</v>
      </c>
      <c r="BB11" s="93">
        <v>3972</v>
      </c>
      <c r="BC11" s="92">
        <v>3975</v>
      </c>
      <c r="BD11" s="92">
        <v>7947</v>
      </c>
      <c r="BE11" s="92">
        <v>3800</v>
      </c>
      <c r="BF11" s="92">
        <v>3945</v>
      </c>
      <c r="BG11" s="92">
        <v>7746</v>
      </c>
      <c r="BH11" s="94">
        <v>15693</v>
      </c>
      <c r="BI11" s="96">
        <v>3825</v>
      </c>
      <c r="BJ11" s="92">
        <v>3821</v>
      </c>
      <c r="BK11" s="90">
        <v>7647</v>
      </c>
      <c r="BL11" s="90">
        <v>3729</v>
      </c>
      <c r="BM11" s="92">
        <v>3909</v>
      </c>
      <c r="BN11" s="92">
        <v>7638</v>
      </c>
      <c r="BO11" s="94">
        <v>15285</v>
      </c>
      <c r="BP11" s="96">
        <v>3699</v>
      </c>
      <c r="BQ11" s="92">
        <v>4053</v>
      </c>
      <c r="BR11" s="94">
        <v>7753</v>
      </c>
    </row>
    <row r="12" spans="1:70" ht="18" customHeight="1" x14ac:dyDescent="0.3">
      <c r="A12" s="147" t="s">
        <v>207</v>
      </c>
      <c r="B12" s="32"/>
      <c r="C12" s="33"/>
      <c r="D12" s="34"/>
      <c r="E12" s="32"/>
      <c r="F12" s="87"/>
      <c r="G12" s="87"/>
      <c r="H12" s="87"/>
      <c r="I12" s="87"/>
      <c r="J12" s="33"/>
      <c r="K12" s="34"/>
      <c r="L12" s="40"/>
      <c r="M12" s="87"/>
      <c r="N12" s="87"/>
      <c r="O12" s="87"/>
      <c r="P12" s="87"/>
      <c r="Q12" s="33"/>
      <c r="R12" s="86"/>
      <c r="S12" s="43"/>
      <c r="T12" s="33"/>
      <c r="U12" s="87"/>
      <c r="V12" s="87"/>
      <c r="W12" s="32"/>
      <c r="X12" s="33"/>
      <c r="Y12" s="86"/>
      <c r="Z12" s="43"/>
      <c r="AA12" s="87"/>
      <c r="AB12" s="33"/>
      <c r="AC12" s="87"/>
      <c r="AD12" s="32"/>
      <c r="AE12" s="33"/>
      <c r="AF12" s="86"/>
      <c r="AG12" s="43"/>
      <c r="AH12" s="87"/>
      <c r="AI12" s="86"/>
      <c r="AJ12" s="32"/>
      <c r="AK12" s="32"/>
      <c r="AL12" s="110"/>
      <c r="AM12" s="86"/>
      <c r="AN12" s="40"/>
      <c r="AO12" s="32"/>
      <c r="AP12" s="87"/>
      <c r="AQ12" s="87"/>
      <c r="AR12" s="32"/>
      <c r="AS12" s="110"/>
      <c r="AT12" s="86"/>
      <c r="AU12" s="40"/>
      <c r="AV12" s="32"/>
      <c r="AW12" s="87"/>
      <c r="AX12" s="87"/>
      <c r="AY12" s="32"/>
      <c r="AZ12" s="110"/>
      <c r="BA12" s="86"/>
      <c r="BB12" s="40"/>
      <c r="BC12" s="87"/>
      <c r="BD12" s="87"/>
      <c r="BE12" s="87"/>
      <c r="BF12" s="87"/>
      <c r="BG12" s="87"/>
      <c r="BH12" s="86"/>
      <c r="BI12" s="43"/>
      <c r="BJ12" s="87"/>
      <c r="BK12" s="33"/>
      <c r="BL12" s="33"/>
      <c r="BM12" s="87"/>
      <c r="BN12" s="87"/>
      <c r="BO12" s="86"/>
      <c r="BP12" s="43"/>
      <c r="BQ12" s="87"/>
      <c r="BR12" s="86"/>
    </row>
    <row r="13" spans="1:70" ht="18" customHeight="1" thickBot="1" x14ac:dyDescent="0.35">
      <c r="A13" s="148" t="s">
        <v>189</v>
      </c>
      <c r="B13" s="89">
        <v>10147</v>
      </c>
      <c r="C13" s="90">
        <v>9990</v>
      </c>
      <c r="D13" s="91">
        <v>11422</v>
      </c>
      <c r="E13" s="89">
        <v>2045</v>
      </c>
      <c r="F13" s="92">
        <v>2900</v>
      </c>
      <c r="G13" s="92">
        <v>4945</v>
      </c>
      <c r="H13" s="92">
        <v>3101</v>
      </c>
      <c r="I13" s="92">
        <v>2209</v>
      </c>
      <c r="J13" s="90">
        <v>5305</v>
      </c>
      <c r="K13" s="91">
        <v>10250</v>
      </c>
      <c r="L13" s="93">
        <v>1909</v>
      </c>
      <c r="M13" s="92">
        <v>3346</v>
      </c>
      <c r="N13" s="92">
        <v>5255</v>
      </c>
      <c r="O13" s="92">
        <v>3766</v>
      </c>
      <c r="P13" s="92">
        <v>3055</v>
      </c>
      <c r="Q13" s="90">
        <v>6821</v>
      </c>
      <c r="R13" s="94">
        <v>12076</v>
      </c>
      <c r="S13" s="96">
        <v>3672</v>
      </c>
      <c r="T13" s="90">
        <v>3045</v>
      </c>
      <c r="U13" s="92">
        <v>6717</v>
      </c>
      <c r="V13" s="92">
        <v>3715</v>
      </c>
      <c r="W13" s="89">
        <v>4160</v>
      </c>
      <c r="X13" s="90">
        <v>7875</v>
      </c>
      <c r="Y13" s="94">
        <v>14592</v>
      </c>
      <c r="Z13" s="96">
        <v>2304</v>
      </c>
      <c r="AA13" s="92">
        <v>3581</v>
      </c>
      <c r="AB13" s="90">
        <v>5885</v>
      </c>
      <c r="AC13" s="92">
        <v>3272</v>
      </c>
      <c r="AD13" s="89">
        <v>4116</v>
      </c>
      <c r="AE13" s="90">
        <v>7388</v>
      </c>
      <c r="AF13" s="94">
        <v>13273</v>
      </c>
      <c r="AG13" s="96">
        <v>2263</v>
      </c>
      <c r="AH13" s="92">
        <v>2846</v>
      </c>
      <c r="AI13" s="94">
        <v>5109</v>
      </c>
      <c r="AJ13" s="89">
        <v>3787</v>
      </c>
      <c r="AK13" s="89">
        <v>3469</v>
      </c>
      <c r="AL13" s="90">
        <v>7256</v>
      </c>
      <c r="AM13" s="94">
        <v>12365</v>
      </c>
      <c r="AN13" s="93">
        <v>3004</v>
      </c>
      <c r="AO13" s="89">
        <v>3744</v>
      </c>
      <c r="AP13" s="92">
        <v>6747.6650000000009</v>
      </c>
      <c r="AQ13" s="92">
        <v>3663</v>
      </c>
      <c r="AR13" s="89">
        <v>4110</v>
      </c>
      <c r="AS13" s="90">
        <v>7772.3349999999991</v>
      </c>
      <c r="AT13" s="94">
        <v>14520</v>
      </c>
      <c r="AU13" s="93">
        <v>3511</v>
      </c>
      <c r="AV13" s="89">
        <v>4196</v>
      </c>
      <c r="AW13" s="92">
        <v>7707</v>
      </c>
      <c r="AX13" s="92">
        <v>4077</v>
      </c>
      <c r="AY13" s="89">
        <v>5081</v>
      </c>
      <c r="AZ13" s="90">
        <v>9158</v>
      </c>
      <c r="BA13" s="94">
        <v>16865</v>
      </c>
      <c r="BB13" s="93">
        <v>3455</v>
      </c>
      <c r="BC13" s="92">
        <v>4428</v>
      </c>
      <c r="BD13" s="92">
        <v>7883</v>
      </c>
      <c r="BE13" s="92">
        <v>4736</v>
      </c>
      <c r="BF13" s="92">
        <v>5943</v>
      </c>
      <c r="BG13" s="92">
        <v>10679</v>
      </c>
      <c r="BH13" s="94">
        <v>18562</v>
      </c>
      <c r="BI13" s="96">
        <v>4447</v>
      </c>
      <c r="BJ13" s="92">
        <v>6288</v>
      </c>
      <c r="BK13" s="90">
        <v>10735</v>
      </c>
      <c r="BL13" s="90">
        <v>5066</v>
      </c>
      <c r="BM13" s="92">
        <v>5012</v>
      </c>
      <c r="BN13" s="92">
        <v>10079</v>
      </c>
      <c r="BO13" s="94">
        <v>20814</v>
      </c>
      <c r="BP13" s="96">
        <v>3611</v>
      </c>
      <c r="BQ13" s="92">
        <v>3841</v>
      </c>
      <c r="BR13" s="94">
        <v>7452</v>
      </c>
    </row>
    <row r="14" spans="1:70" ht="18" customHeight="1" x14ac:dyDescent="0.3">
      <c r="A14" s="149" t="s">
        <v>190</v>
      </c>
      <c r="B14" s="53"/>
      <c r="C14" s="54"/>
      <c r="D14" s="55"/>
      <c r="E14" s="53"/>
      <c r="F14" s="56"/>
      <c r="G14" s="56"/>
      <c r="H14" s="56"/>
      <c r="I14" s="56"/>
      <c r="J14" s="54"/>
      <c r="K14" s="55"/>
      <c r="L14" s="57"/>
      <c r="M14" s="56"/>
      <c r="N14" s="56"/>
      <c r="O14" s="56"/>
      <c r="P14" s="56"/>
      <c r="Q14" s="54"/>
      <c r="R14" s="58"/>
      <c r="S14" s="60"/>
      <c r="T14" s="54"/>
      <c r="U14" s="56"/>
      <c r="V14" s="56"/>
      <c r="W14" s="53"/>
      <c r="X14" s="54"/>
      <c r="Y14" s="58"/>
      <c r="Z14" s="60"/>
      <c r="AA14" s="56"/>
      <c r="AB14" s="54"/>
      <c r="AC14" s="56"/>
      <c r="AD14" s="53"/>
      <c r="AE14" s="54"/>
      <c r="AF14" s="58"/>
      <c r="AG14" s="60"/>
      <c r="AH14" s="56"/>
      <c r="AI14" s="58"/>
      <c r="AJ14" s="53"/>
      <c r="AK14" s="53"/>
      <c r="AL14" s="54"/>
      <c r="AM14" s="58"/>
      <c r="AN14" s="57"/>
      <c r="AO14" s="53"/>
      <c r="AP14" s="56"/>
      <c r="AQ14" s="56"/>
      <c r="AR14" s="53"/>
      <c r="AS14" s="54"/>
      <c r="AT14" s="58"/>
      <c r="AU14" s="57"/>
      <c r="AV14" s="53"/>
      <c r="AW14" s="56"/>
      <c r="AX14" s="56"/>
      <c r="AY14" s="53"/>
      <c r="AZ14" s="54"/>
      <c r="BA14" s="58"/>
      <c r="BB14" s="57"/>
      <c r="BC14" s="56"/>
      <c r="BD14" s="56"/>
      <c r="BE14" s="56"/>
      <c r="BF14" s="56"/>
      <c r="BG14" s="56"/>
      <c r="BH14" s="58"/>
      <c r="BI14" s="60"/>
      <c r="BJ14" s="87"/>
      <c r="BK14" s="33"/>
      <c r="BL14" s="54"/>
      <c r="BM14" s="56"/>
      <c r="BN14" s="56"/>
      <c r="BO14" s="58"/>
      <c r="BP14" s="60"/>
      <c r="BQ14" s="87"/>
      <c r="BR14" s="86"/>
    </row>
    <row r="15" spans="1:70" ht="18" customHeight="1" thickBot="1" x14ac:dyDescent="0.35">
      <c r="A15" s="148" t="s">
        <v>191</v>
      </c>
      <c r="B15" s="89">
        <v>29577</v>
      </c>
      <c r="C15" s="90">
        <v>30966</v>
      </c>
      <c r="D15" s="91">
        <v>33517</v>
      </c>
      <c r="E15" s="89">
        <v>7471</v>
      </c>
      <c r="F15" s="92">
        <v>9053</v>
      </c>
      <c r="G15" s="92">
        <v>16524</v>
      </c>
      <c r="H15" s="92">
        <v>9640</v>
      </c>
      <c r="I15" s="92">
        <v>9994</v>
      </c>
      <c r="J15" s="90">
        <v>19634</v>
      </c>
      <c r="K15" s="91">
        <v>36158</v>
      </c>
      <c r="L15" s="93">
        <v>9312</v>
      </c>
      <c r="M15" s="92">
        <v>11144</v>
      </c>
      <c r="N15" s="92">
        <v>20456</v>
      </c>
      <c r="O15" s="92">
        <v>11996</v>
      </c>
      <c r="P15" s="92">
        <v>11738</v>
      </c>
      <c r="Q15" s="90">
        <v>23734</v>
      </c>
      <c r="R15" s="94">
        <v>44190</v>
      </c>
      <c r="S15" s="96">
        <v>11880</v>
      </c>
      <c r="T15" s="90">
        <v>10905</v>
      </c>
      <c r="U15" s="92">
        <v>22785</v>
      </c>
      <c r="V15" s="90">
        <v>11315</v>
      </c>
      <c r="W15" s="92">
        <v>11319</v>
      </c>
      <c r="X15" s="90">
        <v>22634</v>
      </c>
      <c r="Y15" s="94">
        <v>45419</v>
      </c>
      <c r="Z15" s="96">
        <v>9320</v>
      </c>
      <c r="AA15" s="92">
        <v>10152</v>
      </c>
      <c r="AB15" s="90">
        <v>19472</v>
      </c>
      <c r="AC15" s="92">
        <v>10748</v>
      </c>
      <c r="AD15" s="89">
        <v>12811.629000000001</v>
      </c>
      <c r="AE15" s="90">
        <v>23559.629000000001</v>
      </c>
      <c r="AF15" s="94">
        <v>43032</v>
      </c>
      <c r="AG15" s="96">
        <v>10368</v>
      </c>
      <c r="AH15" s="92">
        <v>10141</v>
      </c>
      <c r="AI15" s="94">
        <v>20509</v>
      </c>
      <c r="AJ15" s="89">
        <v>11749</v>
      </c>
      <c r="AK15" s="89">
        <v>12825</v>
      </c>
      <c r="AL15" s="90">
        <v>24574</v>
      </c>
      <c r="AM15" s="94">
        <v>45083</v>
      </c>
      <c r="AN15" s="93">
        <v>12960</v>
      </c>
      <c r="AO15" s="89">
        <v>13795</v>
      </c>
      <c r="AP15" s="92">
        <v>26754.901000000002</v>
      </c>
      <c r="AQ15" s="92">
        <v>14706</v>
      </c>
      <c r="AR15" s="89">
        <v>15275</v>
      </c>
      <c r="AS15" s="90">
        <v>29981.098999999998</v>
      </c>
      <c r="AT15" s="94">
        <v>56736</v>
      </c>
      <c r="AU15" s="93">
        <v>14652</v>
      </c>
      <c r="AV15" s="89">
        <v>15706</v>
      </c>
      <c r="AW15" s="92">
        <v>30359</v>
      </c>
      <c r="AX15" s="92">
        <v>15913</v>
      </c>
      <c r="AY15" s="89">
        <v>16708</v>
      </c>
      <c r="AZ15" s="90">
        <v>32623</v>
      </c>
      <c r="BA15" s="94">
        <v>62982</v>
      </c>
      <c r="BB15" s="93">
        <v>14741</v>
      </c>
      <c r="BC15" s="92">
        <v>16237</v>
      </c>
      <c r="BD15" s="92">
        <v>30978</v>
      </c>
      <c r="BE15" s="92">
        <v>16366</v>
      </c>
      <c r="BF15" s="92">
        <v>18760</v>
      </c>
      <c r="BG15" s="92">
        <v>35130</v>
      </c>
      <c r="BH15" s="94">
        <v>66108</v>
      </c>
      <c r="BI15" s="96">
        <v>17548</v>
      </c>
      <c r="BJ15" s="92">
        <v>18487</v>
      </c>
      <c r="BK15" s="90">
        <v>36037</v>
      </c>
      <c r="BL15" s="90">
        <v>17399</v>
      </c>
      <c r="BM15" s="92">
        <v>18897</v>
      </c>
      <c r="BN15" s="92">
        <v>36297</v>
      </c>
      <c r="BO15" s="94">
        <v>72334</v>
      </c>
      <c r="BP15" s="96">
        <v>16833</v>
      </c>
      <c r="BQ15" s="92">
        <v>16084</v>
      </c>
      <c r="BR15" s="94">
        <v>32918</v>
      </c>
    </row>
    <row r="16" spans="1:70" ht="18" customHeight="1" x14ac:dyDescent="0.3">
      <c r="A16" s="240"/>
      <c r="B16" s="59"/>
      <c r="C16" s="59"/>
      <c r="D16" s="59"/>
      <c r="E16" s="59"/>
      <c r="F16" s="59"/>
      <c r="G16" s="59"/>
      <c r="H16" s="59"/>
      <c r="I16" s="59"/>
      <c r="J16" s="59"/>
      <c r="K16" s="59"/>
      <c r="L16" s="59"/>
      <c r="M16" s="59"/>
      <c r="N16" s="59"/>
      <c r="O16" s="59"/>
      <c r="P16" s="59"/>
      <c r="Q16" s="59"/>
      <c r="R16" s="59"/>
      <c r="S16" s="59"/>
      <c r="T16" s="59"/>
      <c r="U16" s="59"/>
      <c r="V16" s="59"/>
      <c r="W16" s="59"/>
      <c r="X16" s="59"/>
      <c r="Y16" s="59"/>
      <c r="Z16" s="218"/>
      <c r="AA16" s="59"/>
      <c r="AB16" s="59"/>
      <c r="AC16" s="59"/>
      <c r="AD16" s="59"/>
      <c r="AE16" s="59"/>
      <c r="AF16" s="59"/>
      <c r="AG16" s="218"/>
      <c r="AH16" s="59"/>
      <c r="AI16" s="59"/>
      <c r="AJ16" s="59"/>
      <c r="AK16" s="59"/>
      <c r="AL16" s="59"/>
      <c r="AM16" s="59"/>
      <c r="AN16" s="218"/>
      <c r="AO16" s="59"/>
      <c r="AP16" s="59"/>
      <c r="AQ16" s="59"/>
      <c r="AR16" s="59"/>
      <c r="AS16" s="59"/>
      <c r="AT16" s="59"/>
      <c r="AU16" s="218"/>
      <c r="AV16" s="59"/>
      <c r="AW16" s="59"/>
      <c r="AX16" s="59"/>
      <c r="AY16" s="59"/>
      <c r="AZ16" s="59"/>
      <c r="BA16" s="59"/>
      <c r="BB16" s="218"/>
      <c r="BC16" s="59"/>
      <c r="BD16" s="59"/>
      <c r="BE16" s="59"/>
      <c r="BF16" s="59"/>
      <c r="BG16" s="59"/>
      <c r="BH16" s="59"/>
      <c r="BL16" s="59"/>
      <c r="BM16" s="59"/>
      <c r="BN16" s="59"/>
      <c r="BO16" s="59"/>
    </row>
    <row r="17" spans="1:70" ht="20.25" thickBot="1" x14ac:dyDescent="0.35">
      <c r="A17" s="1" t="s">
        <v>209</v>
      </c>
    </row>
    <row r="18" spans="1:70" s="353" customFormat="1" ht="20.25" customHeight="1" x14ac:dyDescent="0.3">
      <c r="A18" s="312"/>
      <c r="B18" s="3" t="s">
        <v>141</v>
      </c>
      <c r="C18" s="5" t="s">
        <v>60</v>
      </c>
      <c r="D18" s="2" t="s">
        <v>61</v>
      </c>
      <c r="E18" s="3"/>
      <c r="F18" s="4"/>
      <c r="G18" s="4"/>
      <c r="H18" s="4"/>
      <c r="I18" s="4"/>
      <c r="J18" s="5"/>
      <c r="K18" s="28" t="s">
        <v>62</v>
      </c>
      <c r="L18" s="563" t="s">
        <v>63</v>
      </c>
      <c r="M18" s="563"/>
      <c r="N18" s="563"/>
      <c r="O18" s="563"/>
      <c r="P18" s="563"/>
      <c r="Q18" s="563"/>
      <c r="R18" s="564"/>
      <c r="S18" s="562" t="s">
        <v>64</v>
      </c>
      <c r="T18" s="563"/>
      <c r="U18" s="563"/>
      <c r="V18" s="563"/>
      <c r="W18" s="563"/>
      <c r="X18" s="563"/>
      <c r="Y18" s="564"/>
      <c r="Z18" s="568" t="s">
        <v>65</v>
      </c>
      <c r="AA18" s="569"/>
      <c r="AB18" s="569"/>
      <c r="AC18" s="569"/>
      <c r="AD18" s="569"/>
      <c r="AE18" s="569"/>
      <c r="AF18" s="570"/>
      <c r="AG18" s="568" t="s">
        <v>66</v>
      </c>
      <c r="AH18" s="569"/>
      <c r="AI18" s="569"/>
      <c r="AJ18" s="569"/>
      <c r="AK18" s="569"/>
      <c r="AL18" s="569"/>
      <c r="AM18" s="570"/>
      <c r="AN18" s="559" t="s">
        <v>67</v>
      </c>
      <c r="AO18" s="560"/>
      <c r="AP18" s="560"/>
      <c r="AQ18" s="560"/>
      <c r="AR18" s="560"/>
      <c r="AS18" s="560"/>
      <c r="AT18" s="561"/>
      <c r="AU18" s="298" t="s">
        <v>68</v>
      </c>
      <c r="AV18" s="299"/>
      <c r="AW18" s="299"/>
      <c r="AX18" s="299"/>
      <c r="AY18" s="299"/>
      <c r="AZ18" s="299"/>
      <c r="BA18" s="300"/>
      <c r="BB18" s="298" t="s">
        <v>69</v>
      </c>
      <c r="BC18" s="305"/>
      <c r="BD18" s="305"/>
      <c r="BE18" s="305"/>
      <c r="BF18" s="305"/>
      <c r="BG18" s="305"/>
      <c r="BH18" s="486"/>
      <c r="BI18" s="603" t="s">
        <v>70</v>
      </c>
      <c r="BJ18" s="604"/>
      <c r="BK18" s="604"/>
      <c r="BL18" s="604"/>
      <c r="BM18" s="604"/>
      <c r="BN18" s="604"/>
      <c r="BO18" s="605"/>
      <c r="BP18" s="574" t="s">
        <v>809</v>
      </c>
      <c r="BQ18" s="575"/>
      <c r="BR18" s="576"/>
    </row>
    <row r="19" spans="1:70" s="355" customFormat="1" ht="20.25" customHeight="1" thickBot="1" x14ac:dyDescent="0.35">
      <c r="A19" s="313"/>
      <c r="B19" s="23" t="s">
        <v>78</v>
      </c>
      <c r="C19" s="8" t="s">
        <v>71</v>
      </c>
      <c r="D19" s="30" t="s">
        <v>71</v>
      </c>
      <c r="E19" s="6" t="s">
        <v>72</v>
      </c>
      <c r="F19" s="7" t="s">
        <v>73</v>
      </c>
      <c r="G19" s="7" t="s">
        <v>74</v>
      </c>
      <c r="H19" s="7" t="s">
        <v>75</v>
      </c>
      <c r="I19" s="8" t="s">
        <v>76</v>
      </c>
      <c r="J19" s="9" t="s">
        <v>77</v>
      </c>
      <c r="K19" s="263" t="s">
        <v>78</v>
      </c>
      <c r="L19" s="23" t="s">
        <v>72</v>
      </c>
      <c r="M19" s="7" t="s">
        <v>73</v>
      </c>
      <c r="N19" s="7" t="s">
        <v>74</v>
      </c>
      <c r="O19" s="7" t="s">
        <v>75</v>
      </c>
      <c r="P19" s="8" t="s">
        <v>76</v>
      </c>
      <c r="Q19" s="9" t="s">
        <v>77</v>
      </c>
      <c r="R19" s="10" t="s">
        <v>78</v>
      </c>
      <c r="S19" s="109" t="s">
        <v>82</v>
      </c>
      <c r="T19" s="8" t="s">
        <v>142</v>
      </c>
      <c r="U19" s="7" t="s">
        <v>74</v>
      </c>
      <c r="V19" s="11" t="s">
        <v>75</v>
      </c>
      <c r="W19" s="9" t="s">
        <v>76</v>
      </c>
      <c r="X19" s="9" t="s">
        <v>77</v>
      </c>
      <c r="Y19" s="10" t="s">
        <v>78</v>
      </c>
      <c r="Z19" s="12" t="s">
        <v>82</v>
      </c>
      <c r="AA19" s="11" t="s">
        <v>142</v>
      </c>
      <c r="AB19" s="13" t="s">
        <v>74</v>
      </c>
      <c r="AC19" s="11" t="s">
        <v>75</v>
      </c>
      <c r="AD19" s="14" t="s">
        <v>76</v>
      </c>
      <c r="AE19" s="14" t="s">
        <v>77</v>
      </c>
      <c r="AF19" s="15" t="s">
        <v>78</v>
      </c>
      <c r="AG19" s="24" t="s">
        <v>82</v>
      </c>
      <c r="AH19" s="11" t="s">
        <v>142</v>
      </c>
      <c r="AI19" s="13" t="s">
        <v>74</v>
      </c>
      <c r="AJ19" s="11" t="s">
        <v>75</v>
      </c>
      <c r="AK19" s="16" t="s">
        <v>76</v>
      </c>
      <c r="AL19" s="14" t="s">
        <v>77</v>
      </c>
      <c r="AM19" s="15" t="s">
        <v>78</v>
      </c>
      <c r="AN19" s="12" t="s">
        <v>82</v>
      </c>
      <c r="AO19" s="16" t="s">
        <v>142</v>
      </c>
      <c r="AP19" s="11" t="s">
        <v>74</v>
      </c>
      <c r="AQ19" s="11" t="s">
        <v>75</v>
      </c>
      <c r="AR19" s="16" t="s">
        <v>76</v>
      </c>
      <c r="AS19" s="14" t="s">
        <v>77</v>
      </c>
      <c r="AT19" s="15" t="s">
        <v>78</v>
      </c>
      <c r="AU19" s="12" t="s">
        <v>87</v>
      </c>
      <c r="AV19" s="16" t="s">
        <v>88</v>
      </c>
      <c r="AW19" s="11" t="s">
        <v>89</v>
      </c>
      <c r="AX19" s="11" t="s">
        <v>86</v>
      </c>
      <c r="AY19" s="16" t="s">
        <v>76</v>
      </c>
      <c r="AZ19" s="14" t="s">
        <v>77</v>
      </c>
      <c r="BA19" s="15" t="s">
        <v>78</v>
      </c>
      <c r="BB19" s="6" t="s">
        <v>87</v>
      </c>
      <c r="BC19" s="7" t="s">
        <v>88</v>
      </c>
      <c r="BD19" s="7" t="s">
        <v>89</v>
      </c>
      <c r="BE19" s="7" t="s">
        <v>86</v>
      </c>
      <c r="BF19" s="7" t="s">
        <v>84</v>
      </c>
      <c r="BG19" s="7" t="s">
        <v>85</v>
      </c>
      <c r="BH19" s="10" t="s">
        <v>71</v>
      </c>
      <c r="BI19" s="109" t="s">
        <v>87</v>
      </c>
      <c r="BJ19" s="11" t="s">
        <v>88</v>
      </c>
      <c r="BK19" s="13" t="s">
        <v>89</v>
      </c>
      <c r="BL19" s="13" t="s">
        <v>86</v>
      </c>
      <c r="BM19" s="7" t="s">
        <v>84</v>
      </c>
      <c r="BN19" s="7" t="s">
        <v>85</v>
      </c>
      <c r="BO19" s="10" t="s">
        <v>71</v>
      </c>
      <c r="BP19" s="109" t="s">
        <v>87</v>
      </c>
      <c r="BQ19" s="11" t="s">
        <v>88</v>
      </c>
      <c r="BR19" s="15" t="s">
        <v>89</v>
      </c>
    </row>
    <row r="20" spans="1:70" ht="18" customHeight="1" x14ac:dyDescent="0.3">
      <c r="A20" s="147" t="s">
        <v>216</v>
      </c>
      <c r="B20" s="264"/>
      <c r="C20" s="265"/>
      <c r="D20" s="266"/>
      <c r="E20" s="264"/>
      <c r="F20" s="267"/>
      <c r="G20" s="267"/>
      <c r="H20" s="267"/>
      <c r="I20" s="267"/>
      <c r="J20" s="265"/>
      <c r="K20" s="265"/>
      <c r="L20" s="268"/>
      <c r="M20" s="267"/>
      <c r="N20" s="267"/>
      <c r="O20" s="267"/>
      <c r="P20" s="267"/>
      <c r="Q20" s="265"/>
      <c r="R20" s="266"/>
      <c r="S20" s="269"/>
      <c r="T20" s="265"/>
      <c r="U20" s="267"/>
      <c r="V20" s="267"/>
      <c r="W20" s="264"/>
      <c r="X20" s="265"/>
      <c r="Y20" s="270"/>
      <c r="Z20" s="269"/>
      <c r="AA20" s="267"/>
      <c r="AB20" s="265"/>
      <c r="AC20" s="267"/>
      <c r="AD20" s="264"/>
      <c r="AE20" s="265"/>
      <c r="AF20" s="270"/>
      <c r="AG20" s="269"/>
      <c r="AH20" s="267"/>
      <c r="AI20" s="270"/>
      <c r="AJ20" s="264"/>
      <c r="AK20" s="264"/>
      <c r="AL20" s="271"/>
      <c r="AM20" s="270"/>
      <c r="AN20" s="268"/>
      <c r="AO20" s="264"/>
      <c r="AP20" s="267"/>
      <c r="AQ20" s="267"/>
      <c r="AR20" s="264"/>
      <c r="AS20" s="271"/>
      <c r="AT20" s="270"/>
      <c r="AU20" s="268"/>
      <c r="AV20" s="264"/>
      <c r="AW20" s="267"/>
      <c r="AX20" s="267"/>
      <c r="AY20" s="264"/>
      <c r="AZ20" s="271"/>
      <c r="BA20" s="270"/>
      <c r="BB20" s="268"/>
      <c r="BC20" s="267"/>
      <c r="BD20" s="267"/>
      <c r="BE20" s="267"/>
      <c r="BF20" s="267"/>
      <c r="BG20" s="267"/>
      <c r="BH20" s="270"/>
      <c r="BI20" s="269"/>
      <c r="BJ20" s="267"/>
      <c r="BK20" s="265"/>
      <c r="BL20" s="265"/>
      <c r="BM20" s="267"/>
      <c r="BN20" s="267"/>
      <c r="BO20" s="270"/>
      <c r="BP20" s="269"/>
      <c r="BQ20" s="267"/>
      <c r="BR20" s="270"/>
    </row>
    <row r="21" spans="1:70" ht="18" customHeight="1" thickBot="1" x14ac:dyDescent="0.35">
      <c r="A21" s="148" t="s">
        <v>217</v>
      </c>
      <c r="B21" s="247">
        <v>0.3167664063292423</v>
      </c>
      <c r="C21" s="246">
        <v>0.31046954724536591</v>
      </c>
      <c r="D21" s="242">
        <v>0.31900229734164753</v>
      </c>
      <c r="E21" s="247">
        <v>0.35604336768839512</v>
      </c>
      <c r="F21" s="245">
        <v>0.36440958798188444</v>
      </c>
      <c r="G21" s="245"/>
      <c r="H21" s="245">
        <v>0.38578838174273861</v>
      </c>
      <c r="I21" s="245">
        <v>0.46587952771662999</v>
      </c>
      <c r="J21" s="246"/>
      <c r="K21" s="246">
        <v>0.39642679351734056</v>
      </c>
      <c r="L21" s="244">
        <v>0.4640249140893471</v>
      </c>
      <c r="M21" s="245">
        <v>0.41466259870782485</v>
      </c>
      <c r="N21" s="245">
        <v>0.43713335940555337</v>
      </c>
      <c r="O21" s="245">
        <v>0.41188729576525507</v>
      </c>
      <c r="P21" s="245">
        <v>0.45484750383370248</v>
      </c>
      <c r="Q21" s="246">
        <v>0.43313390073312547</v>
      </c>
      <c r="R21" s="242">
        <v>0.43498529078977144</v>
      </c>
      <c r="S21" s="249">
        <v>0.41271043771043769</v>
      </c>
      <c r="T21" s="246">
        <v>0.42631820265933057</v>
      </c>
      <c r="U21" s="245">
        <v>0.41922317314022384</v>
      </c>
      <c r="V21" s="245">
        <v>0.37118868758285462</v>
      </c>
      <c r="W21" s="247">
        <v>0.33545366198427423</v>
      </c>
      <c r="X21" s="245">
        <v>0.35331801714235223</v>
      </c>
      <c r="Y21" s="248">
        <v>0.38638014927673442</v>
      </c>
      <c r="Z21" s="249">
        <v>0.39409871244635192</v>
      </c>
      <c r="AA21" s="245">
        <v>0.33106776989755715</v>
      </c>
      <c r="AB21" s="246">
        <v>0.36123664749383733</v>
      </c>
      <c r="AC21" s="245">
        <v>0.42017119464086344</v>
      </c>
      <c r="AD21" s="247">
        <v>0.43148299096079035</v>
      </c>
      <c r="AE21" s="245">
        <v>0.42632250278644029</v>
      </c>
      <c r="AF21" s="248">
        <v>0.39687086909956393</v>
      </c>
      <c r="AG21" s="249">
        <v>0.52449845679012341</v>
      </c>
      <c r="AH21" s="245">
        <v>0.45547776353416825</v>
      </c>
      <c r="AI21" s="248">
        <v>0.49037008142766592</v>
      </c>
      <c r="AJ21" s="247">
        <v>0.4078644991063069</v>
      </c>
      <c r="AK21" s="247">
        <v>0.46783625730994149</v>
      </c>
      <c r="AL21" s="247">
        <v>0.43916334337104257</v>
      </c>
      <c r="AM21" s="248">
        <v>0.46245813277732184</v>
      </c>
      <c r="AN21" s="244">
        <v>0.4861111111111111</v>
      </c>
      <c r="AO21" s="247">
        <v>0.46372999996737868</v>
      </c>
      <c r="AP21" s="245">
        <v>0.47456725778951675</v>
      </c>
      <c r="AQ21" s="245">
        <v>0.48905208758329932</v>
      </c>
      <c r="AR21" s="247">
        <v>0.49950576425069326</v>
      </c>
      <c r="AS21" s="247">
        <v>0.4944114957226885</v>
      </c>
      <c r="AT21" s="248">
        <v>0.48505358150028199</v>
      </c>
      <c r="AU21" s="244">
        <v>0.51419601419601424</v>
      </c>
      <c r="AV21" s="247">
        <v>0.49789889214312999</v>
      </c>
      <c r="AW21" s="245">
        <v>0.50574788365888201</v>
      </c>
      <c r="AX21" s="245">
        <v>0.49443850939483441</v>
      </c>
      <c r="AY21" s="247">
        <v>0.46241321522623891</v>
      </c>
      <c r="AZ21" s="247">
        <v>0.47803696778346566</v>
      </c>
      <c r="BA21" s="248">
        <v>0.49139436664443809</v>
      </c>
      <c r="BB21" s="244">
        <v>0.49616715283902041</v>
      </c>
      <c r="BC21" s="245">
        <v>0.48034827395916363</v>
      </c>
      <c r="BD21" s="245">
        <v>0.487890499194847</v>
      </c>
      <c r="BE21" s="245">
        <v>0.47843089331541</v>
      </c>
      <c r="BF21" s="245">
        <v>0.47292110874200427</v>
      </c>
      <c r="BG21" s="245">
        <v>0.47549103330486764</v>
      </c>
      <c r="BH21" s="248">
        <v>0.48183275851636714</v>
      </c>
      <c r="BI21" s="249">
        <v>0.52860724868930931</v>
      </c>
      <c r="BJ21" s="245">
        <v>0.45318331800724831</v>
      </c>
      <c r="BK21" s="246">
        <v>0.489913144823376</v>
      </c>
      <c r="BL21" s="246">
        <v>0.49451117880337953</v>
      </c>
      <c r="BM21" s="245">
        <v>0.52791448378049421</v>
      </c>
      <c r="BN21" s="245">
        <v>0.51188803482381462</v>
      </c>
      <c r="BO21" s="248">
        <v>0.50094008350153452</v>
      </c>
      <c r="BP21" s="249">
        <v>0.56573397493019661</v>
      </c>
      <c r="BQ21" s="245">
        <v>0.50920169112161151</v>
      </c>
      <c r="BR21" s="248">
        <v>0.5380946594568321</v>
      </c>
    </row>
    <row r="22" spans="1:70" ht="18" customHeight="1" x14ac:dyDescent="0.3">
      <c r="A22" s="258" t="s">
        <v>218</v>
      </c>
      <c r="B22" s="264"/>
      <c r="C22" s="265"/>
      <c r="D22" s="266"/>
      <c r="E22" s="264"/>
      <c r="F22" s="267"/>
      <c r="G22" s="267"/>
      <c r="H22" s="267"/>
      <c r="I22" s="267"/>
      <c r="J22" s="265"/>
      <c r="K22" s="265"/>
      <c r="L22" s="268"/>
      <c r="M22" s="267"/>
      <c r="N22" s="267"/>
      <c r="O22" s="267"/>
      <c r="P22" s="267"/>
      <c r="Q22" s="265"/>
      <c r="R22" s="266"/>
      <c r="S22" s="269"/>
      <c r="T22" s="265"/>
      <c r="U22" s="267"/>
      <c r="V22" s="267"/>
      <c r="W22" s="264"/>
      <c r="X22" s="267"/>
      <c r="Y22" s="270"/>
      <c r="Z22" s="269"/>
      <c r="AA22" s="267"/>
      <c r="AB22" s="265"/>
      <c r="AC22" s="267"/>
      <c r="AD22" s="264"/>
      <c r="AE22" s="267"/>
      <c r="AF22" s="270"/>
      <c r="AG22" s="269"/>
      <c r="AH22" s="267"/>
      <c r="AI22" s="270"/>
      <c r="AJ22" s="264"/>
      <c r="AK22" s="264"/>
      <c r="AL22" s="264"/>
      <c r="AM22" s="270"/>
      <c r="AN22" s="268"/>
      <c r="AO22" s="264"/>
      <c r="AP22" s="267"/>
      <c r="AQ22" s="267"/>
      <c r="AR22" s="264"/>
      <c r="AS22" s="264"/>
      <c r="AT22" s="270"/>
      <c r="AU22" s="268"/>
      <c r="AV22" s="264"/>
      <c r="AW22" s="267"/>
      <c r="AX22" s="267"/>
      <c r="AY22" s="264"/>
      <c r="AZ22" s="264"/>
      <c r="BA22" s="270"/>
      <c r="BB22" s="268"/>
      <c r="BC22" s="267"/>
      <c r="BD22" s="267"/>
      <c r="BE22" s="267"/>
      <c r="BF22" s="267"/>
      <c r="BG22" s="267"/>
      <c r="BH22" s="270"/>
      <c r="BI22" s="269"/>
      <c r="BJ22" s="267"/>
      <c r="BK22" s="265"/>
      <c r="BL22" s="265"/>
      <c r="BM22" s="267"/>
      <c r="BN22" s="267"/>
      <c r="BO22" s="270"/>
      <c r="BP22" s="269"/>
      <c r="BQ22" s="267"/>
      <c r="BR22" s="270"/>
    </row>
    <row r="23" spans="1:70" ht="18" customHeight="1" thickBot="1" x14ac:dyDescent="0.35">
      <c r="A23" s="148" t="s">
        <v>219</v>
      </c>
      <c r="B23" s="247">
        <v>0.3401629644656321</v>
      </c>
      <c r="C23" s="246">
        <v>0.36691855583543243</v>
      </c>
      <c r="D23" s="242">
        <v>0.34021541307396247</v>
      </c>
      <c r="E23" s="247">
        <v>0.37023156203988755</v>
      </c>
      <c r="F23" s="245">
        <v>0.31525461173091796</v>
      </c>
      <c r="G23" s="245"/>
      <c r="H23" s="245">
        <v>0.29253112033195022</v>
      </c>
      <c r="I23" s="245">
        <v>0.31308785271162698</v>
      </c>
      <c r="J23" s="246"/>
      <c r="K23" s="246">
        <v>0.32009513800542067</v>
      </c>
      <c r="L23" s="244">
        <v>0.33097079037800686</v>
      </c>
      <c r="M23" s="245">
        <v>0.28508614501076812</v>
      </c>
      <c r="N23" s="245">
        <v>0.30597379741885022</v>
      </c>
      <c r="O23" s="245">
        <v>0.27417472490830275</v>
      </c>
      <c r="P23" s="245">
        <v>0.28488669279263928</v>
      </c>
      <c r="Q23" s="246">
        <v>0.27947248672790093</v>
      </c>
      <c r="R23" s="242">
        <v>0.29174021271780948</v>
      </c>
      <c r="S23" s="249">
        <v>0.27819865319865322</v>
      </c>
      <c r="T23" s="246">
        <v>0.29445208619899127</v>
      </c>
      <c r="U23" s="245">
        <v>0.2859776168531929</v>
      </c>
      <c r="V23" s="245">
        <v>0.30048608042421565</v>
      </c>
      <c r="W23" s="247">
        <v>0.29675766410460286</v>
      </c>
      <c r="X23" s="245">
        <v>0.29862154281169923</v>
      </c>
      <c r="Y23" s="248">
        <v>0.29227856183535522</v>
      </c>
      <c r="Z23" s="249">
        <v>0.35869098712446351</v>
      </c>
      <c r="AA23" s="245">
        <v>0.31619385342789597</v>
      </c>
      <c r="AB23" s="246">
        <v>0.33653451109285126</v>
      </c>
      <c r="AC23" s="245">
        <v>0.27540007443245257</v>
      </c>
      <c r="AD23" s="247">
        <v>0.24688507605082849</v>
      </c>
      <c r="AE23" s="245">
        <v>0.25989373601765969</v>
      </c>
      <c r="AF23" s="248">
        <v>0.29457402135531519</v>
      </c>
      <c r="AG23" s="249">
        <v>0.25723379629629628</v>
      </c>
      <c r="AH23" s="245">
        <v>0.2638793018439996</v>
      </c>
      <c r="AI23" s="248">
        <v>0.26051977180749913</v>
      </c>
      <c r="AJ23" s="247">
        <v>0.26981019661247768</v>
      </c>
      <c r="AK23" s="247">
        <v>0.26144249512670564</v>
      </c>
      <c r="AL23" s="245">
        <v>0.26544315129811996</v>
      </c>
      <c r="AM23" s="248">
        <v>0.26320342479426834</v>
      </c>
      <c r="AN23" s="244">
        <v>0.28209876543209877</v>
      </c>
      <c r="AO23" s="247">
        <v>0.26488501170561224</v>
      </c>
      <c r="AP23" s="245">
        <v>0.27322096987015576</v>
      </c>
      <c r="AQ23" s="245">
        <v>0.26186590507275942</v>
      </c>
      <c r="AR23" s="247">
        <v>0.23142239536385331</v>
      </c>
      <c r="AS23" s="245">
        <v>0.24635521199539751</v>
      </c>
      <c r="AT23" s="248">
        <v>0.25902425267907503</v>
      </c>
      <c r="AU23" s="244">
        <v>0.24617799617799618</v>
      </c>
      <c r="AV23" s="247">
        <v>0.23494206035909843</v>
      </c>
      <c r="AW23" s="245">
        <v>0.2403899996706084</v>
      </c>
      <c r="AX23" s="245">
        <v>0.24935587255702885</v>
      </c>
      <c r="AY23" s="247">
        <v>0.23348096720134068</v>
      </c>
      <c r="AZ23" s="245">
        <v>0.24124084235048893</v>
      </c>
      <c r="BA23" s="248">
        <v>0.24083071353720112</v>
      </c>
      <c r="BB23" s="244">
        <v>0.26945254731700696</v>
      </c>
      <c r="BC23" s="245">
        <v>0.24373045557667544</v>
      </c>
      <c r="BD23" s="245">
        <v>0.25594202898550722</v>
      </c>
      <c r="BE23" s="245">
        <v>0.23218868385677624</v>
      </c>
      <c r="BF23" s="245">
        <v>0.21028784648187634</v>
      </c>
      <c r="BG23" s="245">
        <v>0.22049530315969257</v>
      </c>
      <c r="BH23" s="248">
        <v>0.2373842802686513</v>
      </c>
      <c r="BI23" s="249">
        <v>0.2179735582402553</v>
      </c>
      <c r="BJ23" s="245">
        <v>0.20668577919619191</v>
      </c>
      <c r="BK23" s="246">
        <v>0.21219857368815384</v>
      </c>
      <c r="BL23" s="246">
        <v>0.21432266222196678</v>
      </c>
      <c r="BM23" s="245">
        <v>0.20685823146531196</v>
      </c>
      <c r="BN23" s="245">
        <v>0.21043061410033886</v>
      </c>
      <c r="BO23" s="248">
        <v>0.21131141648464069</v>
      </c>
      <c r="BP23" s="249">
        <v>0.21974692568169668</v>
      </c>
      <c r="BQ23" s="245">
        <v>0.25198955483710522</v>
      </c>
      <c r="BR23" s="248">
        <v>0.23552463697673007</v>
      </c>
    </row>
    <row r="24" spans="1:70" ht="18" customHeight="1" x14ac:dyDescent="0.3">
      <c r="A24" s="149" t="s">
        <v>207</v>
      </c>
      <c r="B24" s="273"/>
      <c r="C24" s="274"/>
      <c r="D24" s="275"/>
      <c r="E24" s="273"/>
      <c r="F24" s="276"/>
      <c r="G24" s="276"/>
      <c r="H24" s="276"/>
      <c r="I24" s="276"/>
      <c r="J24" s="274"/>
      <c r="K24" s="274"/>
      <c r="L24" s="277"/>
      <c r="M24" s="276"/>
      <c r="N24" s="276"/>
      <c r="O24" s="276"/>
      <c r="P24" s="276"/>
      <c r="Q24" s="274"/>
      <c r="R24" s="275"/>
      <c r="S24" s="278"/>
      <c r="T24" s="274"/>
      <c r="U24" s="276"/>
      <c r="V24" s="276"/>
      <c r="W24" s="273"/>
      <c r="X24" s="276"/>
      <c r="Y24" s="279"/>
      <c r="Z24" s="278"/>
      <c r="AA24" s="276"/>
      <c r="AB24" s="274"/>
      <c r="AC24" s="276"/>
      <c r="AD24" s="273"/>
      <c r="AE24" s="276"/>
      <c r="AF24" s="279"/>
      <c r="AG24" s="278"/>
      <c r="AH24" s="276"/>
      <c r="AI24" s="279"/>
      <c r="AJ24" s="273"/>
      <c r="AK24" s="273"/>
      <c r="AL24" s="276"/>
      <c r="AM24" s="279"/>
      <c r="AN24" s="277"/>
      <c r="AO24" s="273"/>
      <c r="AP24" s="276"/>
      <c r="AQ24" s="276"/>
      <c r="AR24" s="273"/>
      <c r="AS24" s="276"/>
      <c r="AT24" s="279"/>
      <c r="AU24" s="277"/>
      <c r="AV24" s="273"/>
      <c r="AW24" s="276"/>
      <c r="AX24" s="276"/>
      <c r="AY24" s="273"/>
      <c r="AZ24" s="276"/>
      <c r="BA24" s="279"/>
      <c r="BB24" s="277"/>
      <c r="BC24" s="276"/>
      <c r="BD24" s="276"/>
      <c r="BE24" s="276"/>
      <c r="BF24" s="276"/>
      <c r="BG24" s="276"/>
      <c r="BH24" s="279"/>
      <c r="BI24" s="278"/>
      <c r="BJ24" s="276"/>
      <c r="BK24" s="274"/>
      <c r="BL24" s="274"/>
      <c r="BM24" s="276"/>
      <c r="BN24" s="276"/>
      <c r="BO24" s="279"/>
      <c r="BP24" s="278"/>
      <c r="BQ24" s="276"/>
      <c r="BR24" s="279"/>
    </row>
    <row r="25" spans="1:70" ht="18" customHeight="1" thickBot="1" x14ac:dyDescent="0.35">
      <c r="A25" s="150" t="s">
        <v>189</v>
      </c>
      <c r="B25" s="273">
        <v>0.3430706292051256</v>
      </c>
      <c r="C25" s="274">
        <v>0.32261189691920172</v>
      </c>
      <c r="D25" s="275">
        <v>0.34078228958439</v>
      </c>
      <c r="E25" s="273">
        <v>0.27372507027171733</v>
      </c>
      <c r="F25" s="276">
        <v>0.3203358002871976</v>
      </c>
      <c r="G25" s="276"/>
      <c r="H25" s="276">
        <v>0.32168049792531123</v>
      </c>
      <c r="I25" s="276">
        <v>0.22103261957174306</v>
      </c>
      <c r="J25" s="274"/>
      <c r="K25" s="274">
        <v>0.28347806847723878</v>
      </c>
      <c r="L25" s="277">
        <v>0.20500429553264604</v>
      </c>
      <c r="M25" s="276">
        <v>0.30025125628140703</v>
      </c>
      <c r="N25" s="276">
        <v>0.25689284317559641</v>
      </c>
      <c r="O25" s="276">
        <v>0.31393797932644213</v>
      </c>
      <c r="P25" s="276">
        <v>0.26026580337365818</v>
      </c>
      <c r="Q25" s="274">
        <v>0.28739361253897361</v>
      </c>
      <c r="R25" s="275">
        <v>0.27327449649241908</v>
      </c>
      <c r="S25" s="278">
        <v>0.30909090909090908</v>
      </c>
      <c r="T25" s="274">
        <v>0.27922971114167811</v>
      </c>
      <c r="U25" s="276">
        <v>0.29479921000658327</v>
      </c>
      <c r="V25" s="276">
        <v>0.32832523199292973</v>
      </c>
      <c r="W25" s="273">
        <v>0.36752363282975525</v>
      </c>
      <c r="X25" s="276">
        <v>0.34792789608553504</v>
      </c>
      <c r="Y25" s="279">
        <v>0.32127523723551815</v>
      </c>
      <c r="Z25" s="278">
        <v>0.24721030042918454</v>
      </c>
      <c r="AA25" s="276">
        <v>0.35273837667454688</v>
      </c>
      <c r="AB25" s="274">
        <v>0.30222884141331141</v>
      </c>
      <c r="AC25" s="276">
        <v>0.30442873092668404</v>
      </c>
      <c r="AD25" s="273">
        <v>0.32127062062131206</v>
      </c>
      <c r="AE25" s="276">
        <v>0.31358728102212474</v>
      </c>
      <c r="AF25" s="279">
        <v>0.30844753750781778</v>
      </c>
      <c r="AG25" s="278">
        <v>0.21826774691358025</v>
      </c>
      <c r="AH25" s="276">
        <v>0.28064293462183215</v>
      </c>
      <c r="AI25" s="279">
        <v>0.24911014676483495</v>
      </c>
      <c r="AJ25" s="273">
        <v>0.32232530428121542</v>
      </c>
      <c r="AK25" s="273">
        <v>0.27048732943469783</v>
      </c>
      <c r="AL25" s="276">
        <v>0.29527142508342152</v>
      </c>
      <c r="AM25" s="279">
        <v>0.27427189849832528</v>
      </c>
      <c r="AN25" s="277">
        <v>0.23179012345679012</v>
      </c>
      <c r="AO25" s="273">
        <v>0.27138498832700908</v>
      </c>
      <c r="AP25" s="276">
        <v>0.25220295152652594</v>
      </c>
      <c r="AQ25" s="276">
        <v>0.24908200734394126</v>
      </c>
      <c r="AR25" s="273">
        <v>0.26906535924906283</v>
      </c>
      <c r="AS25" s="276">
        <v>0.25924116390796748</v>
      </c>
      <c r="AT25" s="279">
        <v>0.25592216582064298</v>
      </c>
      <c r="AU25" s="277">
        <v>0.23962598962598963</v>
      </c>
      <c r="AV25" s="273">
        <v>0.26715904749777153</v>
      </c>
      <c r="AW25" s="276">
        <v>0.25386211667050956</v>
      </c>
      <c r="AX25" s="276">
        <v>0.25620561804813674</v>
      </c>
      <c r="AY25" s="273">
        <v>0.30410581757242039</v>
      </c>
      <c r="AZ25" s="276">
        <v>0.28072218986604541</v>
      </c>
      <c r="BA25" s="279">
        <v>0.26777491981836082</v>
      </c>
      <c r="BB25" s="277">
        <v>0.2343802998439726</v>
      </c>
      <c r="BC25" s="276">
        <v>0.27271047607316623</v>
      </c>
      <c r="BD25" s="276">
        <v>0.25447091484279166</v>
      </c>
      <c r="BE25" s="276">
        <v>0.28938042282781373</v>
      </c>
      <c r="BF25" s="276">
        <v>0.31679104477611941</v>
      </c>
      <c r="BG25" s="276">
        <v>0.30398519783660688</v>
      </c>
      <c r="BH25" s="279">
        <v>0.28078296121498153</v>
      </c>
      <c r="BI25" s="278">
        <v>0.25341919307043537</v>
      </c>
      <c r="BJ25" s="276">
        <v>0.34013090279655972</v>
      </c>
      <c r="BK25" s="274">
        <v>0.29788828148847019</v>
      </c>
      <c r="BL25" s="274">
        <v>0.2911661589746537</v>
      </c>
      <c r="BM25" s="276">
        <v>0.26522728475419377</v>
      </c>
      <c r="BN25" s="276">
        <v>0.27768135107584652</v>
      </c>
      <c r="BO25" s="279">
        <v>0.28774850001382474</v>
      </c>
      <c r="BP25" s="278">
        <v>0.2145190993881067</v>
      </c>
      <c r="BQ25" s="276">
        <v>0.23880875404128327</v>
      </c>
      <c r="BR25" s="279">
        <v>0.2263807035664378</v>
      </c>
    </row>
    <row r="26" spans="1:70" ht="18" customHeight="1" x14ac:dyDescent="0.3">
      <c r="A26" s="147" t="s">
        <v>190</v>
      </c>
      <c r="B26" s="264"/>
      <c r="C26" s="265"/>
      <c r="D26" s="266"/>
      <c r="E26" s="264"/>
      <c r="F26" s="267"/>
      <c r="G26" s="267"/>
      <c r="H26" s="267"/>
      <c r="I26" s="267"/>
      <c r="J26" s="265"/>
      <c r="K26" s="265"/>
      <c r="L26" s="268"/>
      <c r="M26" s="267"/>
      <c r="N26" s="267"/>
      <c r="O26" s="267"/>
      <c r="P26" s="267"/>
      <c r="Q26" s="265"/>
      <c r="R26" s="266"/>
      <c r="S26" s="269"/>
      <c r="T26" s="265"/>
      <c r="U26" s="267"/>
      <c r="V26" s="267"/>
      <c r="W26" s="264"/>
      <c r="X26" s="267"/>
      <c r="Y26" s="270"/>
      <c r="Z26" s="269"/>
      <c r="AA26" s="267"/>
      <c r="AB26" s="265"/>
      <c r="AC26" s="267"/>
      <c r="AD26" s="264"/>
      <c r="AE26" s="267"/>
      <c r="AF26" s="270"/>
      <c r="AG26" s="269"/>
      <c r="AH26" s="267"/>
      <c r="AI26" s="270"/>
      <c r="AJ26" s="264"/>
      <c r="AK26" s="264"/>
      <c r="AL26" s="267"/>
      <c r="AM26" s="270"/>
      <c r="AN26" s="268"/>
      <c r="AO26" s="264"/>
      <c r="AP26" s="267"/>
      <c r="AQ26" s="267"/>
      <c r="AR26" s="264"/>
      <c r="AS26" s="267"/>
      <c r="AT26" s="270"/>
      <c r="AU26" s="268"/>
      <c r="AV26" s="264"/>
      <c r="AW26" s="267"/>
      <c r="AX26" s="267"/>
      <c r="AY26" s="264"/>
      <c r="AZ26" s="267"/>
      <c r="BA26" s="270"/>
      <c r="BB26" s="268"/>
      <c r="BC26" s="267"/>
      <c r="BD26" s="267"/>
      <c r="BE26" s="267"/>
      <c r="BF26" s="267"/>
      <c r="BG26" s="267"/>
      <c r="BH26" s="270"/>
      <c r="BI26" s="269"/>
      <c r="BJ26" s="267"/>
      <c r="BK26" s="265"/>
      <c r="BL26" s="265"/>
      <c r="BM26" s="267"/>
      <c r="BN26" s="267"/>
      <c r="BO26" s="270"/>
      <c r="BP26" s="269"/>
      <c r="BQ26" s="267"/>
      <c r="BR26" s="270"/>
    </row>
    <row r="27" spans="1:70" ht="18" customHeight="1" thickBot="1" x14ac:dyDescent="0.35">
      <c r="A27" s="148" t="s">
        <v>191</v>
      </c>
      <c r="B27" s="247">
        <v>1</v>
      </c>
      <c r="C27" s="246">
        <v>1</v>
      </c>
      <c r="D27" s="242">
        <v>1</v>
      </c>
      <c r="E27" s="247">
        <v>1</v>
      </c>
      <c r="F27" s="245">
        <v>1</v>
      </c>
      <c r="G27" s="245"/>
      <c r="H27" s="245">
        <v>1</v>
      </c>
      <c r="I27" s="245">
        <v>1</v>
      </c>
      <c r="J27" s="246"/>
      <c r="K27" s="246">
        <v>1</v>
      </c>
      <c r="L27" s="244">
        <v>1</v>
      </c>
      <c r="M27" s="245">
        <v>1</v>
      </c>
      <c r="N27" s="245">
        <v>1</v>
      </c>
      <c r="O27" s="245">
        <v>1</v>
      </c>
      <c r="P27" s="245">
        <v>1</v>
      </c>
      <c r="Q27" s="246">
        <v>1</v>
      </c>
      <c r="R27" s="242">
        <v>1</v>
      </c>
      <c r="S27" s="249">
        <v>1</v>
      </c>
      <c r="T27" s="246">
        <v>1</v>
      </c>
      <c r="U27" s="245">
        <v>1</v>
      </c>
      <c r="V27" s="245">
        <v>1</v>
      </c>
      <c r="W27" s="247">
        <v>1</v>
      </c>
      <c r="X27" s="245">
        <v>1</v>
      </c>
      <c r="Y27" s="248">
        <v>1</v>
      </c>
      <c r="Z27" s="249">
        <v>1</v>
      </c>
      <c r="AA27" s="245">
        <v>1</v>
      </c>
      <c r="AB27" s="246">
        <v>1</v>
      </c>
      <c r="AC27" s="245">
        <v>1</v>
      </c>
      <c r="AD27" s="247">
        <v>1</v>
      </c>
      <c r="AE27" s="245">
        <v>1</v>
      </c>
      <c r="AF27" s="248">
        <v>1</v>
      </c>
      <c r="AG27" s="249">
        <v>1</v>
      </c>
      <c r="AH27" s="245">
        <v>1</v>
      </c>
      <c r="AI27" s="248">
        <v>1</v>
      </c>
      <c r="AJ27" s="247">
        <v>1</v>
      </c>
      <c r="AK27" s="247">
        <v>0.99976608187134497</v>
      </c>
      <c r="AL27" s="245">
        <v>0.99987791975258411</v>
      </c>
      <c r="AM27" s="248">
        <v>0.99993345606991535</v>
      </c>
      <c r="AN27" s="244">
        <v>1</v>
      </c>
      <c r="AO27" s="247">
        <v>1</v>
      </c>
      <c r="AP27" s="245">
        <v>0.99999117918619851</v>
      </c>
      <c r="AQ27" s="245">
        <v>1</v>
      </c>
      <c r="AR27" s="247">
        <v>0.99999351886360943</v>
      </c>
      <c r="AS27" s="245">
        <v>1.0000078716260534</v>
      </c>
      <c r="AT27" s="248">
        <v>1</v>
      </c>
      <c r="AU27" s="244">
        <v>1</v>
      </c>
      <c r="AV27" s="247">
        <v>0.99999999999999989</v>
      </c>
      <c r="AW27" s="245">
        <v>1</v>
      </c>
      <c r="AX27" s="245">
        <v>1</v>
      </c>
      <c r="AY27" s="247">
        <v>1</v>
      </c>
      <c r="AZ27" s="245">
        <v>1</v>
      </c>
      <c r="BA27" s="248">
        <v>1</v>
      </c>
      <c r="BB27" s="244">
        <v>1</v>
      </c>
      <c r="BC27" s="245">
        <v>1</v>
      </c>
      <c r="BD27" s="245">
        <v>1.0000322809735942</v>
      </c>
      <c r="BE27" s="245">
        <v>1</v>
      </c>
      <c r="BF27" s="245">
        <v>1</v>
      </c>
      <c r="BG27" s="245">
        <v>0.99997153430116703</v>
      </c>
      <c r="BH27" s="248">
        <v>1</v>
      </c>
      <c r="BI27" s="249">
        <v>1</v>
      </c>
      <c r="BJ27" s="245">
        <v>1</v>
      </c>
      <c r="BK27" s="246">
        <v>1</v>
      </c>
      <c r="BL27" s="246">
        <v>1</v>
      </c>
      <c r="BM27" s="245">
        <v>0.99999999999999989</v>
      </c>
      <c r="BN27" s="245">
        <v>1</v>
      </c>
      <c r="BO27" s="248">
        <v>1</v>
      </c>
      <c r="BP27" s="249">
        <v>1</v>
      </c>
      <c r="BQ27" s="245">
        <v>1</v>
      </c>
      <c r="BR27" s="248">
        <v>1</v>
      </c>
    </row>
    <row r="28" spans="1:70" ht="18" customHeight="1" x14ac:dyDescent="0.3">
      <c r="A28" s="240"/>
      <c r="B28" s="59"/>
      <c r="C28" s="59"/>
      <c r="D28" s="59"/>
      <c r="E28" s="59"/>
      <c r="F28" s="59"/>
      <c r="G28" s="59"/>
      <c r="H28" s="59"/>
      <c r="I28" s="59"/>
      <c r="J28" s="59"/>
      <c r="K28" s="59"/>
      <c r="L28" s="59"/>
      <c r="M28" s="59"/>
      <c r="N28" s="59"/>
      <c r="O28" s="59"/>
      <c r="P28" s="59"/>
      <c r="Q28" s="59"/>
      <c r="R28" s="59"/>
      <c r="S28" s="59"/>
      <c r="T28" s="59"/>
      <c r="U28" s="59"/>
      <c r="V28" s="59"/>
      <c r="W28" s="59"/>
      <c r="X28" s="59"/>
      <c r="Y28" s="59"/>
      <c r="Z28" s="218"/>
      <c r="AA28" s="59"/>
      <c r="AB28" s="59"/>
      <c r="AC28" s="59"/>
      <c r="AD28" s="59"/>
      <c r="AE28" s="59"/>
      <c r="AF28" s="59"/>
      <c r="AG28" s="218"/>
      <c r="AH28" s="59"/>
      <c r="AI28" s="59"/>
      <c r="AJ28" s="59"/>
      <c r="AK28" s="59"/>
      <c r="AL28" s="59"/>
      <c r="AM28" s="59"/>
      <c r="AN28" s="218"/>
      <c r="AO28" s="59"/>
      <c r="AP28" s="59"/>
      <c r="AQ28" s="59"/>
      <c r="AR28" s="59"/>
      <c r="AS28" s="59"/>
      <c r="AT28" s="59"/>
      <c r="AU28" s="218"/>
      <c r="AV28" s="59"/>
      <c r="AW28" s="59"/>
      <c r="AX28" s="59"/>
      <c r="AY28" s="59"/>
      <c r="AZ28" s="59"/>
      <c r="BA28" s="59"/>
      <c r="BB28" s="218"/>
      <c r="BC28" s="59"/>
      <c r="BD28" s="59"/>
      <c r="BE28" s="59"/>
      <c r="BF28" s="59"/>
      <c r="BG28" s="59"/>
      <c r="BH28" s="59"/>
      <c r="BL28" s="59"/>
      <c r="BM28" s="59"/>
      <c r="BN28" s="59"/>
      <c r="BO28" s="59"/>
    </row>
    <row r="29" spans="1:70" ht="20.25" thickBot="1" x14ac:dyDescent="0.35">
      <c r="A29" s="1" t="s">
        <v>211</v>
      </c>
    </row>
    <row r="30" spans="1:70" x14ac:dyDescent="0.3">
      <c r="A30" s="18"/>
      <c r="B30" s="5" t="s">
        <v>141</v>
      </c>
      <c r="C30" s="2" t="s">
        <v>123</v>
      </c>
      <c r="D30" s="2" t="s">
        <v>124</v>
      </c>
      <c r="E30" s="3"/>
      <c r="F30" s="4"/>
      <c r="G30" s="4"/>
      <c r="H30" s="4"/>
      <c r="I30" s="5"/>
      <c r="J30" s="102"/>
      <c r="K30" s="2" t="s">
        <v>125</v>
      </c>
      <c r="L30" s="563" t="s">
        <v>126</v>
      </c>
      <c r="M30" s="563"/>
      <c r="N30" s="563"/>
      <c r="O30" s="563"/>
      <c r="P30" s="563"/>
      <c r="Q30" s="563"/>
      <c r="R30" s="563"/>
      <c r="S30" s="562" t="s">
        <v>127</v>
      </c>
      <c r="T30" s="563"/>
      <c r="U30" s="563"/>
      <c r="V30" s="563"/>
      <c r="W30" s="563"/>
      <c r="X30" s="563"/>
      <c r="Y30" s="564"/>
      <c r="Z30" s="600" t="s">
        <v>154</v>
      </c>
      <c r="AA30" s="601"/>
      <c r="AB30" s="601"/>
      <c r="AC30" s="601"/>
      <c r="AD30" s="601"/>
      <c r="AE30" s="601"/>
      <c r="AF30" s="602"/>
      <c r="AG30" s="600" t="s">
        <v>155</v>
      </c>
      <c r="AH30" s="601"/>
      <c r="AI30" s="601"/>
      <c r="AJ30" s="601"/>
      <c r="AK30" s="601"/>
      <c r="AL30" s="601"/>
      <c r="AM30" s="602"/>
      <c r="AN30" s="586" t="s">
        <v>156</v>
      </c>
      <c r="AO30" s="587"/>
      <c r="AP30" s="587"/>
      <c r="AQ30" s="587"/>
      <c r="AR30" s="587"/>
      <c r="AS30" s="587"/>
      <c r="AT30" s="588"/>
      <c r="AU30" s="301" t="s">
        <v>131</v>
      </c>
      <c r="AV30" s="302"/>
      <c r="AW30" s="302"/>
      <c r="AX30" s="302"/>
      <c r="AY30" s="302"/>
      <c r="AZ30" s="302"/>
      <c r="BA30" s="303"/>
      <c r="BB30" s="301" t="s">
        <v>132</v>
      </c>
      <c r="BC30" s="307"/>
      <c r="BD30" s="307"/>
      <c r="BE30" s="307"/>
      <c r="BF30" s="307"/>
      <c r="BG30" s="307"/>
      <c r="BH30" s="487"/>
      <c r="BI30" s="586" t="s">
        <v>133</v>
      </c>
      <c r="BJ30" s="587"/>
      <c r="BK30" s="587"/>
      <c r="BL30" s="587"/>
      <c r="BM30" s="587"/>
      <c r="BN30" s="587"/>
      <c r="BO30" s="588"/>
      <c r="BP30" s="574" t="s">
        <v>810</v>
      </c>
      <c r="BQ30" s="575"/>
      <c r="BR30" s="576"/>
    </row>
    <row r="31" spans="1:70" s="410" customFormat="1" ht="20.25" thickBot="1" x14ac:dyDescent="0.35">
      <c r="A31" s="20"/>
      <c r="B31" s="106" t="s">
        <v>78</v>
      </c>
      <c r="C31" s="22" t="s">
        <v>71</v>
      </c>
      <c r="D31" s="22" t="s">
        <v>71</v>
      </c>
      <c r="E31" s="23" t="s">
        <v>72</v>
      </c>
      <c r="F31" s="7" t="s">
        <v>73</v>
      </c>
      <c r="G31" s="7" t="s">
        <v>74</v>
      </c>
      <c r="H31" s="7" t="s">
        <v>75</v>
      </c>
      <c r="I31" s="8" t="s">
        <v>76</v>
      </c>
      <c r="J31" s="9" t="s">
        <v>77</v>
      </c>
      <c r="K31" s="30" t="s">
        <v>78</v>
      </c>
      <c r="L31" s="6" t="s">
        <v>72</v>
      </c>
      <c r="M31" s="7" t="s">
        <v>73</v>
      </c>
      <c r="N31" s="7" t="s">
        <v>74</v>
      </c>
      <c r="O31" s="7" t="s">
        <v>75</v>
      </c>
      <c r="P31" s="8" t="s">
        <v>76</v>
      </c>
      <c r="Q31" s="9" t="s">
        <v>77</v>
      </c>
      <c r="R31" s="8" t="s">
        <v>78</v>
      </c>
      <c r="S31" s="109" t="s">
        <v>82</v>
      </c>
      <c r="T31" s="8" t="s">
        <v>73</v>
      </c>
      <c r="U31" s="7" t="s">
        <v>74</v>
      </c>
      <c r="V31" s="15" t="s">
        <v>75</v>
      </c>
      <c r="W31" s="8" t="s">
        <v>76</v>
      </c>
      <c r="X31" s="9" t="s">
        <v>77</v>
      </c>
      <c r="Y31" s="15" t="s">
        <v>78</v>
      </c>
      <c r="Z31" s="12" t="s">
        <v>82</v>
      </c>
      <c r="AA31" s="11" t="s">
        <v>142</v>
      </c>
      <c r="AB31" s="13" t="s">
        <v>74</v>
      </c>
      <c r="AC31" s="11" t="s">
        <v>75</v>
      </c>
      <c r="AD31" s="14" t="s">
        <v>76</v>
      </c>
      <c r="AE31" s="14" t="s">
        <v>77</v>
      </c>
      <c r="AF31" s="15" t="s">
        <v>78</v>
      </c>
      <c r="AG31" s="24" t="s">
        <v>82</v>
      </c>
      <c r="AH31" s="11" t="s">
        <v>142</v>
      </c>
      <c r="AI31" s="15" t="s">
        <v>74</v>
      </c>
      <c r="AJ31" s="11" t="s">
        <v>75</v>
      </c>
      <c r="AK31" s="16" t="s">
        <v>76</v>
      </c>
      <c r="AL31" s="14" t="s">
        <v>77</v>
      </c>
      <c r="AM31" s="15" t="s">
        <v>78</v>
      </c>
      <c r="AN31" s="12" t="s">
        <v>82</v>
      </c>
      <c r="AO31" s="16" t="s">
        <v>142</v>
      </c>
      <c r="AP31" s="11" t="s">
        <v>74</v>
      </c>
      <c r="AQ31" s="11" t="s">
        <v>75</v>
      </c>
      <c r="AR31" s="16" t="s">
        <v>76</v>
      </c>
      <c r="AS31" s="14" t="s">
        <v>77</v>
      </c>
      <c r="AT31" s="15" t="s">
        <v>78</v>
      </c>
      <c r="AU31" s="12" t="s">
        <v>87</v>
      </c>
      <c r="AV31" s="16" t="s">
        <v>88</v>
      </c>
      <c r="AW31" s="11" t="s">
        <v>89</v>
      </c>
      <c r="AX31" s="11" t="s">
        <v>86</v>
      </c>
      <c r="AY31" s="16" t="s">
        <v>76</v>
      </c>
      <c r="AZ31" s="14" t="s">
        <v>77</v>
      </c>
      <c r="BA31" s="15" t="s">
        <v>78</v>
      </c>
      <c r="BB31" s="6" t="s">
        <v>87</v>
      </c>
      <c r="BC31" s="7" t="s">
        <v>88</v>
      </c>
      <c r="BD31" s="7" t="s">
        <v>89</v>
      </c>
      <c r="BE31" s="7" t="s">
        <v>86</v>
      </c>
      <c r="BF31" s="7" t="s">
        <v>84</v>
      </c>
      <c r="BG31" s="7" t="s">
        <v>85</v>
      </c>
      <c r="BH31" s="10" t="s">
        <v>71</v>
      </c>
      <c r="BI31" s="109" t="s">
        <v>87</v>
      </c>
      <c r="BJ31" s="11" t="s">
        <v>88</v>
      </c>
      <c r="BK31" s="13" t="s">
        <v>89</v>
      </c>
      <c r="BL31" s="13" t="s">
        <v>86</v>
      </c>
      <c r="BM31" s="11" t="s">
        <v>84</v>
      </c>
      <c r="BN31" s="7" t="s">
        <v>85</v>
      </c>
      <c r="BO31" s="10" t="s">
        <v>71</v>
      </c>
      <c r="BP31" s="109" t="s">
        <v>87</v>
      </c>
      <c r="BQ31" s="11" t="s">
        <v>88</v>
      </c>
      <c r="BR31" s="15" t="s">
        <v>89</v>
      </c>
    </row>
    <row r="32" spans="1:70" ht="18" customHeight="1" x14ac:dyDescent="0.3">
      <c r="A32" s="233" t="s">
        <v>216</v>
      </c>
      <c r="B32" s="54"/>
      <c r="C32" s="55"/>
      <c r="D32" s="55"/>
      <c r="E32" s="53"/>
      <c r="F32" s="56"/>
      <c r="G32" s="56"/>
      <c r="H32" s="56"/>
      <c r="I32" s="54"/>
      <c r="J32" s="59"/>
      <c r="K32" s="55"/>
      <c r="L32" s="53"/>
      <c r="M32" s="56"/>
      <c r="N32" s="56"/>
      <c r="O32" s="56"/>
      <c r="P32" s="56"/>
      <c r="Q32" s="54"/>
      <c r="R32" s="54"/>
      <c r="S32" s="60"/>
      <c r="T32" s="54"/>
      <c r="U32" s="56"/>
      <c r="V32" s="54"/>
      <c r="W32" s="87"/>
      <c r="X32" s="33"/>
      <c r="Y32" s="86"/>
      <c r="Z32" s="43"/>
      <c r="AA32" s="87"/>
      <c r="AB32" s="33"/>
      <c r="AC32" s="87"/>
      <c r="AD32" s="32"/>
      <c r="AE32" s="33"/>
      <c r="AF32" s="86"/>
      <c r="AG32" s="43"/>
      <c r="AH32" s="87"/>
      <c r="AI32" s="86"/>
      <c r="AJ32" s="32"/>
      <c r="AK32" s="32"/>
      <c r="AL32" s="110"/>
      <c r="AM32" s="86"/>
      <c r="AN32" s="40"/>
      <c r="AO32" s="32"/>
      <c r="AP32" s="87"/>
      <c r="AQ32" s="87"/>
      <c r="AR32" s="32"/>
      <c r="AS32" s="110"/>
      <c r="AT32" s="86"/>
      <c r="AU32" s="40"/>
      <c r="AV32" s="32"/>
      <c r="AW32" s="87"/>
      <c r="AX32" s="87"/>
      <c r="AY32" s="32"/>
      <c r="AZ32" s="110"/>
      <c r="BA32" s="86"/>
      <c r="BB32" s="40"/>
      <c r="BC32" s="87"/>
      <c r="BD32" s="87"/>
      <c r="BE32" s="87"/>
      <c r="BF32" s="87"/>
      <c r="BG32" s="87"/>
      <c r="BH32" s="86"/>
      <c r="BI32" s="43"/>
      <c r="BJ32" s="87"/>
      <c r="BK32" s="33"/>
      <c r="BL32" s="33"/>
      <c r="BM32" s="87"/>
      <c r="BN32" s="87"/>
      <c r="BO32" s="86"/>
      <c r="BP32" s="43"/>
      <c r="BQ32" s="87"/>
      <c r="BR32" s="86"/>
    </row>
    <row r="33" spans="1:70" ht="18" customHeight="1" thickBot="1" x14ac:dyDescent="0.35">
      <c r="A33" s="235" t="s">
        <v>217</v>
      </c>
      <c r="B33" s="188"/>
      <c r="C33" s="185">
        <v>2.6150069377735008E-2</v>
      </c>
      <c r="D33" s="185">
        <v>0.11212814645308922</v>
      </c>
      <c r="E33" s="186"/>
      <c r="F33" s="187"/>
      <c r="G33" s="187"/>
      <c r="H33" s="187"/>
      <c r="I33" s="188"/>
      <c r="J33" s="131"/>
      <c r="K33" s="185">
        <v>0.34062850729517402</v>
      </c>
      <c r="L33" s="186">
        <v>0.6244360902255639</v>
      </c>
      <c r="M33" s="187">
        <v>0.40072749317975154</v>
      </c>
      <c r="N33" s="187">
        <v>0.50058734687028017</v>
      </c>
      <c r="O33" s="187">
        <v>0.32858295240656088</v>
      </c>
      <c r="P33" s="187">
        <v>0.14669243986254288</v>
      </c>
      <c r="Q33" s="187">
        <v>0.22746268656716429</v>
      </c>
      <c r="R33" s="188">
        <v>0.34100739500488353</v>
      </c>
      <c r="S33" s="191">
        <v>0.13469104373987495</v>
      </c>
      <c r="T33" s="188">
        <v>6.0592945249946517E-3</v>
      </c>
      <c r="U33" s="187">
        <v>6.8217401028852542E-2</v>
      </c>
      <c r="V33" s="188">
        <v>-0.14996964177292049</v>
      </c>
      <c r="W33" s="187">
        <v>-0.28881813073609286</v>
      </c>
      <c r="X33" s="187">
        <v>-0.2220817120622568</v>
      </c>
      <c r="Y33" s="190">
        <v>-8.7035688273852885E-2</v>
      </c>
      <c r="Z33" s="191">
        <v>-0.25086681623495821</v>
      </c>
      <c r="AA33" s="187">
        <v>-0.27704882770488282</v>
      </c>
      <c r="AB33" s="188">
        <v>-0.26360971524288113</v>
      </c>
      <c r="AC33" s="187">
        <v>7.5238095238095326E-2</v>
      </c>
      <c r="AD33" s="186">
        <v>0.45588622596786932</v>
      </c>
      <c r="AE33" s="187">
        <v>0.25597098912092031</v>
      </c>
      <c r="AF33" s="190">
        <v>-2.6839136133112951E-2</v>
      </c>
      <c r="AG33" s="191">
        <v>0.48053362374081132</v>
      </c>
      <c r="AH33" s="187">
        <v>0.37429336506991961</v>
      </c>
      <c r="AI33" s="190">
        <v>0.42976969007677002</v>
      </c>
      <c r="AJ33" s="186">
        <v>6.1116031886625288E-2</v>
      </c>
      <c r="AK33" s="186">
        <v>8.5383502170766956E-2</v>
      </c>
      <c r="AL33" s="186">
        <v>7.4472321784149642E-2</v>
      </c>
      <c r="AM33" s="190">
        <v>0.22081039934418545</v>
      </c>
      <c r="AN33" s="189">
        <v>0.15851415961750637</v>
      </c>
      <c r="AO33" s="186">
        <v>0.38493180342065392</v>
      </c>
      <c r="AP33" s="187">
        <v>0.26250372874614691</v>
      </c>
      <c r="AQ33" s="187">
        <v>0.5008347245409015</v>
      </c>
      <c r="AR33" s="186">
        <v>0.27166666666666672</v>
      </c>
      <c r="AS33" s="186">
        <v>0.37351742031134183</v>
      </c>
      <c r="AT33" s="190">
        <v>0.31996738452683582</v>
      </c>
      <c r="AU33" s="189">
        <v>0.19587301587301598</v>
      </c>
      <c r="AV33" s="186">
        <v>0.22244802251055185</v>
      </c>
      <c r="AW33" s="187">
        <v>0.20926203040088209</v>
      </c>
      <c r="AX33" s="187">
        <v>9.3993325917686388E-2</v>
      </c>
      <c r="AY33" s="186">
        <v>1.2581913499344788E-2</v>
      </c>
      <c r="AZ33" s="186">
        <v>5.2081225123119523E-2</v>
      </c>
      <c r="BA33" s="190">
        <v>0.12460029069767442</v>
      </c>
      <c r="BB33" s="189">
        <v>-2.9200955667640027E-2</v>
      </c>
      <c r="BC33" s="187">
        <v>1.7902813299233156E-3</v>
      </c>
      <c r="BD33" s="187">
        <v>-1.3351569623550885E-2</v>
      </c>
      <c r="BE33" s="187">
        <v>-4.8296898830706425E-3</v>
      </c>
      <c r="BF33" s="187">
        <v>0.14833031322806112</v>
      </c>
      <c r="BG33" s="187">
        <v>7.1112536069253052E-2</v>
      </c>
      <c r="BH33" s="190">
        <v>2.9209344405311866E-2</v>
      </c>
      <c r="BI33" s="191">
        <v>0.26825266611977039</v>
      </c>
      <c r="BJ33" s="187">
        <v>6.944089864692371E-2</v>
      </c>
      <c r="BK33" s="188">
        <v>0.16542346029440891</v>
      </c>
      <c r="BL33" s="188">
        <v>9.885057471264358E-2</v>
      </c>
      <c r="BM33" s="187">
        <v>0.12443642921550957</v>
      </c>
      <c r="BN33" s="187">
        <v>0.11230842911877392</v>
      </c>
      <c r="BO33" s="190">
        <v>0.13756945970552215</v>
      </c>
      <c r="BP33" s="191">
        <v>2.6627856834842589E-2</v>
      </c>
      <c r="BQ33" s="187">
        <v>-2.2439723084268337E-2</v>
      </c>
      <c r="BR33" s="190">
        <v>3.2851883319173769E-3</v>
      </c>
    </row>
    <row r="34" spans="1:70" ht="18" customHeight="1" x14ac:dyDescent="0.3">
      <c r="A34" s="281" t="s">
        <v>218</v>
      </c>
      <c r="B34" s="170"/>
      <c r="C34" s="166"/>
      <c r="D34" s="166"/>
      <c r="E34" s="168"/>
      <c r="F34" s="169"/>
      <c r="G34" s="169"/>
      <c r="H34" s="169"/>
      <c r="I34" s="170"/>
      <c r="J34" s="167"/>
      <c r="K34" s="166"/>
      <c r="L34" s="168"/>
      <c r="M34" s="169"/>
      <c r="N34" s="169"/>
      <c r="O34" s="169"/>
      <c r="P34" s="169"/>
      <c r="Q34" s="169"/>
      <c r="R34" s="170"/>
      <c r="S34" s="173"/>
      <c r="T34" s="170"/>
      <c r="U34" s="169"/>
      <c r="V34" s="170"/>
      <c r="W34" s="169"/>
      <c r="X34" s="169"/>
      <c r="Y34" s="172"/>
      <c r="Z34" s="173"/>
      <c r="AA34" s="169"/>
      <c r="AB34" s="170"/>
      <c r="AC34" s="169"/>
      <c r="AD34" s="168"/>
      <c r="AE34" s="169"/>
      <c r="AF34" s="172"/>
      <c r="AG34" s="173"/>
      <c r="AH34" s="169"/>
      <c r="AI34" s="172"/>
      <c r="AJ34" s="168"/>
      <c r="AK34" s="168"/>
      <c r="AL34" s="168"/>
      <c r="AM34" s="172"/>
      <c r="AN34" s="171"/>
      <c r="AO34" s="168"/>
      <c r="AP34" s="169"/>
      <c r="AQ34" s="169"/>
      <c r="AR34" s="168"/>
      <c r="AS34" s="168"/>
      <c r="AT34" s="172"/>
      <c r="AU34" s="171"/>
      <c r="AV34" s="168"/>
      <c r="AW34" s="169"/>
      <c r="AX34" s="169"/>
      <c r="AY34" s="168"/>
      <c r="AZ34" s="168"/>
      <c r="BA34" s="172"/>
      <c r="BB34" s="171"/>
      <c r="BC34" s="169"/>
      <c r="BD34" s="169"/>
      <c r="BE34" s="169"/>
      <c r="BF34" s="169"/>
      <c r="BG34" s="169"/>
      <c r="BH34" s="172"/>
      <c r="BI34" s="173"/>
      <c r="BJ34" s="169"/>
      <c r="BK34" s="170"/>
      <c r="BL34" s="170"/>
      <c r="BM34" s="169"/>
      <c r="BN34" s="169"/>
      <c r="BO34" s="172"/>
      <c r="BP34" s="173"/>
      <c r="BQ34" s="169"/>
      <c r="BR34" s="172"/>
    </row>
    <row r="35" spans="1:70" ht="18" customHeight="1" thickBot="1" x14ac:dyDescent="0.35">
      <c r="A35" s="229" t="s">
        <v>219</v>
      </c>
      <c r="B35" s="179"/>
      <c r="C35" s="176">
        <v>0.12931120166981414</v>
      </c>
      <c r="D35" s="176">
        <v>3.6085196268262898E-3</v>
      </c>
      <c r="E35" s="177"/>
      <c r="F35" s="178"/>
      <c r="G35" s="178"/>
      <c r="H35" s="178"/>
      <c r="I35" s="179"/>
      <c r="J35" s="120"/>
      <c r="K35" s="176">
        <v>1.4996053670086829E-2</v>
      </c>
      <c r="L35" s="177">
        <v>0.11424439624005789</v>
      </c>
      <c r="M35" s="178">
        <v>0.11317449194113527</v>
      </c>
      <c r="N35" s="178">
        <v>0.11370106761565846</v>
      </c>
      <c r="O35" s="178">
        <v>0.16631205673758864</v>
      </c>
      <c r="P35" s="178">
        <v>6.8712048577820317E-2</v>
      </c>
      <c r="Q35" s="178">
        <v>0.11404098085320791</v>
      </c>
      <c r="R35" s="179">
        <v>0.11387592880594433</v>
      </c>
      <c r="S35" s="182">
        <v>7.235561323815709E-2</v>
      </c>
      <c r="T35" s="179">
        <v>1.0701920050361968E-2</v>
      </c>
      <c r="U35" s="178">
        <v>4.1060872343824828E-2</v>
      </c>
      <c r="V35" s="179">
        <v>3.3748859835816436E-2</v>
      </c>
      <c r="W35" s="178">
        <v>4.4856459330142595E-3</v>
      </c>
      <c r="X35" s="178">
        <v>1.8995929443690551E-2</v>
      </c>
      <c r="Y35" s="181">
        <v>2.9708346261247298E-2</v>
      </c>
      <c r="Z35" s="182">
        <v>1.1497730711043763E-2</v>
      </c>
      <c r="AA35" s="178">
        <v>-3.1142946122708626E-4</v>
      </c>
      <c r="AB35" s="179">
        <v>5.6783302639655808E-3</v>
      </c>
      <c r="AC35" s="178">
        <v>-0.12941176470588234</v>
      </c>
      <c r="AD35" s="177">
        <v>-5.8350699612980006E-2</v>
      </c>
      <c r="AE35" s="178">
        <v>-9.4096759875721303E-2</v>
      </c>
      <c r="AF35" s="181">
        <v>-4.5122410546139413E-2</v>
      </c>
      <c r="AG35" s="182">
        <v>-0.20221358061621297</v>
      </c>
      <c r="AH35" s="178">
        <v>-0.16635514018691588</v>
      </c>
      <c r="AI35" s="181">
        <v>-0.18464825270868301</v>
      </c>
      <c r="AJ35" s="177">
        <v>7.0945945945946054E-2</v>
      </c>
      <c r="AK35" s="177">
        <v>6.0069554220676613E-2</v>
      </c>
      <c r="AL35" s="177">
        <v>6.5327453862485729E-2</v>
      </c>
      <c r="AM35" s="181">
        <v>-6.3900284001262242E-2</v>
      </c>
      <c r="AN35" s="180">
        <v>0.37082864641919766</v>
      </c>
      <c r="AO35" s="177">
        <v>0.36547085201793728</v>
      </c>
      <c r="AP35" s="178">
        <v>0.36814523675837552</v>
      </c>
      <c r="AQ35" s="178">
        <v>0.21482649842271284</v>
      </c>
      <c r="AR35" s="177">
        <v>5.4279749478079342E-2</v>
      </c>
      <c r="AS35" s="177">
        <v>0.1323010884562319</v>
      </c>
      <c r="AT35" s="181">
        <v>0.23849654474970494</v>
      </c>
      <c r="AU35" s="180">
        <v>-1.3402625820568947E-2</v>
      </c>
      <c r="AV35" s="177">
        <v>9.8522167487684609E-3</v>
      </c>
      <c r="AW35" s="178">
        <v>-1.6415868673050893E-3</v>
      </c>
      <c r="AX35" s="178">
        <v>3.0381719034017207E-2</v>
      </c>
      <c r="AY35" s="177">
        <v>0.10353606789250347</v>
      </c>
      <c r="AZ35" s="177">
        <v>6.5529379907933949E-2</v>
      </c>
      <c r="BA35" s="181">
        <v>3.211758301578671E-2</v>
      </c>
      <c r="BB35" s="180">
        <v>0.10119212642084841</v>
      </c>
      <c r="BC35" s="178">
        <v>7.7235772357723498E-2</v>
      </c>
      <c r="BD35" s="178">
        <v>8.8928473554398479E-2</v>
      </c>
      <c r="BE35" s="178">
        <v>-4.2338709677419373E-2</v>
      </c>
      <c r="BF35" s="178">
        <v>1.127915918995126E-2</v>
      </c>
      <c r="BG35" s="178">
        <v>-1.5756035578144867E-2</v>
      </c>
      <c r="BH35" s="181">
        <v>3.4612341772152E-2</v>
      </c>
      <c r="BI35" s="182">
        <v>-3.7009063444108814E-2</v>
      </c>
      <c r="BJ35" s="178">
        <v>-3.874213836477991E-2</v>
      </c>
      <c r="BK35" s="179">
        <v>-3.775009437523591E-2</v>
      </c>
      <c r="BL35" s="179">
        <v>-1.8684210526315748E-2</v>
      </c>
      <c r="BM35" s="178">
        <v>-9.1254752851710474E-3</v>
      </c>
      <c r="BN35" s="178">
        <v>-1.3942680092951187E-2</v>
      </c>
      <c r="BO35" s="181">
        <v>-2.5998852991779731E-2</v>
      </c>
      <c r="BP35" s="182">
        <v>-3.2941176470588251E-2</v>
      </c>
      <c r="BQ35" s="178">
        <v>6.0717089767076571E-2</v>
      </c>
      <c r="BR35" s="181">
        <v>1.3861645089577657E-2</v>
      </c>
    </row>
    <row r="36" spans="1:70" ht="18" customHeight="1" x14ac:dyDescent="0.3">
      <c r="A36" s="227" t="s">
        <v>207</v>
      </c>
      <c r="B36" s="170"/>
      <c r="C36" s="166"/>
      <c r="D36" s="166"/>
      <c r="E36" s="168"/>
      <c r="F36" s="169"/>
      <c r="G36" s="169"/>
      <c r="H36" s="169"/>
      <c r="I36" s="170"/>
      <c r="J36" s="167"/>
      <c r="K36" s="166"/>
      <c r="L36" s="168"/>
      <c r="M36" s="169"/>
      <c r="N36" s="169"/>
      <c r="O36" s="169"/>
      <c r="P36" s="169"/>
      <c r="Q36" s="169"/>
      <c r="R36" s="170"/>
      <c r="S36" s="173"/>
      <c r="T36" s="170"/>
      <c r="U36" s="169"/>
      <c r="V36" s="170"/>
      <c r="W36" s="169"/>
      <c r="X36" s="169"/>
      <c r="Y36" s="172"/>
      <c r="Z36" s="173"/>
      <c r="AA36" s="169"/>
      <c r="AB36" s="170"/>
      <c r="AC36" s="169"/>
      <c r="AD36" s="168"/>
      <c r="AE36" s="169"/>
      <c r="AF36" s="172"/>
      <c r="AG36" s="173"/>
      <c r="AH36" s="169"/>
      <c r="AI36" s="172"/>
      <c r="AJ36" s="168"/>
      <c r="AK36" s="168"/>
      <c r="AL36" s="169"/>
      <c r="AM36" s="172"/>
      <c r="AN36" s="171"/>
      <c r="AO36" s="168"/>
      <c r="AP36" s="169"/>
      <c r="AQ36" s="169"/>
      <c r="AR36" s="168"/>
      <c r="AS36" s="169"/>
      <c r="AT36" s="172"/>
      <c r="AU36" s="171"/>
      <c r="AV36" s="168"/>
      <c r="AW36" s="169"/>
      <c r="AX36" s="169"/>
      <c r="AY36" s="168"/>
      <c r="AZ36" s="169"/>
      <c r="BA36" s="172"/>
      <c r="BB36" s="171"/>
      <c r="BC36" s="169"/>
      <c r="BD36" s="169"/>
      <c r="BE36" s="169"/>
      <c r="BF36" s="169"/>
      <c r="BG36" s="169"/>
      <c r="BH36" s="172"/>
      <c r="BI36" s="173"/>
      <c r="BJ36" s="169"/>
      <c r="BK36" s="170"/>
      <c r="BL36" s="170"/>
      <c r="BM36" s="169"/>
      <c r="BN36" s="169"/>
      <c r="BO36" s="172"/>
      <c r="BP36" s="173"/>
      <c r="BQ36" s="169"/>
      <c r="BR36" s="172"/>
    </row>
    <row r="37" spans="1:70" ht="18" customHeight="1" thickBot="1" x14ac:dyDescent="0.35">
      <c r="A37" s="229" t="s">
        <v>189</v>
      </c>
      <c r="B37" s="179"/>
      <c r="C37" s="176">
        <v>-1.5472553464078054E-2</v>
      </c>
      <c r="D37" s="176">
        <v>0.14334334334334331</v>
      </c>
      <c r="E37" s="177"/>
      <c r="F37" s="178"/>
      <c r="G37" s="178"/>
      <c r="H37" s="178"/>
      <c r="I37" s="179"/>
      <c r="J37" s="120"/>
      <c r="K37" s="176">
        <v>-0.10260900017510066</v>
      </c>
      <c r="L37" s="177">
        <v>-6.6503667481662587E-2</v>
      </c>
      <c r="M37" s="178">
        <v>0.15379310344827579</v>
      </c>
      <c r="N37" s="178">
        <v>6.2689585439838158E-2</v>
      </c>
      <c r="O37" s="178">
        <v>0.21444695259593671</v>
      </c>
      <c r="P37" s="178">
        <v>0.38297872340425543</v>
      </c>
      <c r="Q37" s="178">
        <v>0.28576814326107436</v>
      </c>
      <c r="R37" s="179">
        <v>0.17814634146341457</v>
      </c>
      <c r="S37" s="182">
        <v>0.92352016762702993</v>
      </c>
      <c r="T37" s="179">
        <v>-8.995815899581594E-2</v>
      </c>
      <c r="U37" s="178">
        <v>0.27821122740247373</v>
      </c>
      <c r="V37" s="179">
        <v>-1.35422198619225E-2</v>
      </c>
      <c r="W37" s="178">
        <v>0.36170212765957444</v>
      </c>
      <c r="X37" s="178">
        <v>0.15452279724380591</v>
      </c>
      <c r="Y37" s="181">
        <v>0.20834713481285183</v>
      </c>
      <c r="Z37" s="182">
        <v>-0.37254901960784315</v>
      </c>
      <c r="AA37" s="178">
        <v>0.17602627257799663</v>
      </c>
      <c r="AB37" s="179">
        <v>-0.12386482060443649</v>
      </c>
      <c r="AC37" s="178">
        <v>-0.11924629878869453</v>
      </c>
      <c r="AD37" s="177">
        <v>-1.0576923076923039E-2</v>
      </c>
      <c r="AE37" s="178">
        <v>-6.1841269841269808E-2</v>
      </c>
      <c r="AF37" s="181">
        <v>-9.0391995614035103E-2</v>
      </c>
      <c r="AG37" s="182">
        <v>-1.779513888888884E-2</v>
      </c>
      <c r="AH37" s="178">
        <v>-0.20524993018709858</v>
      </c>
      <c r="AI37" s="181">
        <v>-0.1318606627017842</v>
      </c>
      <c r="AJ37" s="177">
        <v>0.15739608801955995</v>
      </c>
      <c r="AK37" s="177">
        <v>-0.15719144800777451</v>
      </c>
      <c r="AL37" s="178">
        <v>-1.7866811044937703E-2</v>
      </c>
      <c r="AM37" s="181">
        <v>-6.8409553228358289E-2</v>
      </c>
      <c r="AN37" s="180">
        <v>0.32744144940344677</v>
      </c>
      <c r="AO37" s="177">
        <v>0.31541286015460335</v>
      </c>
      <c r="AP37" s="178">
        <v>0.32074084948130777</v>
      </c>
      <c r="AQ37" s="178">
        <v>-3.2743596514391293E-2</v>
      </c>
      <c r="AR37" s="177">
        <v>0.18477947535312778</v>
      </c>
      <c r="AS37" s="178">
        <v>7.115972987872099E-2</v>
      </c>
      <c r="AT37" s="181">
        <v>0.17428224828143946</v>
      </c>
      <c r="AU37" s="180">
        <v>0.16877496671105185</v>
      </c>
      <c r="AV37" s="177">
        <v>0.12082678337938857</v>
      </c>
      <c r="AW37" s="178">
        <v>0.14217288499058545</v>
      </c>
      <c r="AX37" s="178">
        <v>0.11302211302211296</v>
      </c>
      <c r="AY37" s="177">
        <v>0.23625304136253034</v>
      </c>
      <c r="AZ37" s="178">
        <v>0.17828168754949458</v>
      </c>
      <c r="BA37" s="181">
        <v>0.16150137741046833</v>
      </c>
      <c r="BB37" s="180">
        <v>-1.8513244090002878E-2</v>
      </c>
      <c r="BC37" s="178">
        <v>1.7159199237368972E-2</v>
      </c>
      <c r="BD37" s="178">
        <v>9.0826521344222755E-4</v>
      </c>
      <c r="BE37" s="178">
        <v>0.1039980377728722</v>
      </c>
      <c r="BF37" s="178">
        <v>0.16965164337728789</v>
      </c>
      <c r="BG37" s="178">
        <v>0.16608429788163348</v>
      </c>
      <c r="BH37" s="181">
        <v>0.10062259116513483</v>
      </c>
      <c r="BI37" s="182">
        <v>0.28712011577424024</v>
      </c>
      <c r="BJ37" s="178">
        <v>0.42005420054200537</v>
      </c>
      <c r="BK37" s="179">
        <v>0.36179119624508438</v>
      </c>
      <c r="BL37" s="179">
        <v>6.9679054054053946E-2</v>
      </c>
      <c r="BM37" s="178">
        <v>-0.15665488810365136</v>
      </c>
      <c r="BN37" s="178">
        <v>-5.6185036052064818E-2</v>
      </c>
      <c r="BO37" s="181">
        <v>0.12132313328305133</v>
      </c>
      <c r="BP37" s="182">
        <v>-0.18799190465482352</v>
      </c>
      <c r="BQ37" s="178">
        <v>-0.38915394402035619</v>
      </c>
      <c r="BR37" s="181">
        <v>-0.3058220773171868</v>
      </c>
    </row>
    <row r="38" spans="1:70" ht="18" customHeight="1" x14ac:dyDescent="0.3">
      <c r="A38" s="233" t="s">
        <v>190</v>
      </c>
      <c r="B38" s="188"/>
      <c r="C38" s="185"/>
      <c r="D38" s="185"/>
      <c r="E38" s="186"/>
      <c r="F38" s="187"/>
      <c r="G38" s="187"/>
      <c r="H38" s="187"/>
      <c r="I38" s="188"/>
      <c r="J38" s="131"/>
      <c r="K38" s="185"/>
      <c r="L38" s="186"/>
      <c r="M38" s="187"/>
      <c r="N38" s="187"/>
      <c r="O38" s="187"/>
      <c r="P38" s="187"/>
      <c r="Q38" s="187"/>
      <c r="R38" s="188"/>
      <c r="S38" s="191"/>
      <c r="T38" s="188"/>
      <c r="U38" s="187"/>
      <c r="V38" s="188"/>
      <c r="W38" s="187"/>
      <c r="X38" s="187"/>
      <c r="Y38" s="190"/>
      <c r="Z38" s="191"/>
      <c r="AA38" s="187"/>
      <c r="AB38" s="188"/>
      <c r="AC38" s="187"/>
      <c r="AD38" s="186"/>
      <c r="AE38" s="187"/>
      <c r="AF38" s="190"/>
      <c r="AG38" s="191"/>
      <c r="AH38" s="187"/>
      <c r="AI38" s="190"/>
      <c r="AJ38" s="186"/>
      <c r="AK38" s="186"/>
      <c r="AL38" s="187"/>
      <c r="AM38" s="190"/>
      <c r="AN38" s="189"/>
      <c r="AO38" s="186"/>
      <c r="AP38" s="187"/>
      <c r="AQ38" s="187"/>
      <c r="AR38" s="186"/>
      <c r="AS38" s="187"/>
      <c r="AT38" s="190"/>
      <c r="AU38" s="189"/>
      <c r="AV38" s="186"/>
      <c r="AW38" s="187"/>
      <c r="AX38" s="187"/>
      <c r="AY38" s="186"/>
      <c r="AZ38" s="187"/>
      <c r="BA38" s="190"/>
      <c r="BB38" s="189"/>
      <c r="BC38" s="187"/>
      <c r="BD38" s="187"/>
      <c r="BE38" s="187"/>
      <c r="BF38" s="187"/>
      <c r="BG38" s="187"/>
      <c r="BH38" s="190"/>
      <c r="BI38" s="191"/>
      <c r="BJ38" s="187"/>
      <c r="BK38" s="188"/>
      <c r="BL38" s="188"/>
      <c r="BM38" s="187"/>
      <c r="BN38" s="187"/>
      <c r="BO38" s="190"/>
      <c r="BP38" s="191"/>
      <c r="BQ38" s="187"/>
      <c r="BR38" s="190"/>
    </row>
    <row r="39" spans="1:70" ht="18" customHeight="1" thickBot="1" x14ac:dyDescent="0.35">
      <c r="A39" s="229" t="s">
        <v>191</v>
      </c>
      <c r="B39" s="179"/>
      <c r="C39" s="176">
        <v>4.6962166548331519E-2</v>
      </c>
      <c r="D39" s="176">
        <v>8.2380675579668106E-2</v>
      </c>
      <c r="E39" s="177"/>
      <c r="F39" s="178"/>
      <c r="G39" s="178"/>
      <c r="H39" s="178"/>
      <c r="I39" s="179"/>
      <c r="J39" s="120"/>
      <c r="K39" s="176">
        <v>7.8795834949428656E-2</v>
      </c>
      <c r="L39" s="177">
        <v>0.24641948868959984</v>
      </c>
      <c r="M39" s="178">
        <v>0.23097315806914831</v>
      </c>
      <c r="N39" s="178">
        <v>0.23795691115952544</v>
      </c>
      <c r="O39" s="178">
        <v>0.24439834024896268</v>
      </c>
      <c r="P39" s="178">
        <v>0.17450470282169306</v>
      </c>
      <c r="Q39" s="178">
        <v>0.20882143220943261</v>
      </c>
      <c r="R39" s="179">
        <v>0.2221361800984567</v>
      </c>
      <c r="S39" s="182">
        <v>0.27577319587628857</v>
      </c>
      <c r="T39" s="179">
        <v>-2.1446518305814788E-2</v>
      </c>
      <c r="U39" s="178">
        <v>0.11385412592882282</v>
      </c>
      <c r="V39" s="179">
        <v>-5.6768922974324787E-2</v>
      </c>
      <c r="W39" s="178">
        <v>-3.5696029988072975E-2</v>
      </c>
      <c r="X39" s="178">
        <v>-4.6347012724361702E-2</v>
      </c>
      <c r="Y39" s="181">
        <v>2.7811722109074344E-2</v>
      </c>
      <c r="Z39" s="182">
        <v>-0.21548821548821551</v>
      </c>
      <c r="AA39" s="178">
        <v>-6.9050894085281977E-2</v>
      </c>
      <c r="AB39" s="179">
        <v>-0.14540267719991218</v>
      </c>
      <c r="AC39" s="178">
        <v>-5.0110472823685415E-2</v>
      </c>
      <c r="AD39" s="177">
        <v>0.13186933474688578</v>
      </c>
      <c r="AE39" s="178">
        <v>4.0895511177873933E-2</v>
      </c>
      <c r="AF39" s="181">
        <v>-5.2563266474382919E-2</v>
      </c>
      <c r="AG39" s="182">
        <v>0.11244635193133057</v>
      </c>
      <c r="AH39" s="178">
        <v>-1.0835303388494477E-3</v>
      </c>
      <c r="AI39" s="181">
        <v>5.3255957271980181E-2</v>
      </c>
      <c r="AJ39" s="177">
        <v>9.3133606252326029E-2</v>
      </c>
      <c r="AK39" s="177">
        <v>1.0436611924993233E-3</v>
      </c>
      <c r="AL39" s="178">
        <v>4.3055474260651483E-2</v>
      </c>
      <c r="AM39" s="181">
        <v>4.7671237358920315E-2</v>
      </c>
      <c r="AN39" s="180">
        <v>0.25</v>
      </c>
      <c r="AO39" s="177">
        <v>0.36028646090129191</v>
      </c>
      <c r="AP39" s="178">
        <v>0.30454439514359555</v>
      </c>
      <c r="AQ39" s="178">
        <v>0.25168099412715983</v>
      </c>
      <c r="AR39" s="177">
        <v>0.19104085769980483</v>
      </c>
      <c r="AS39" s="178">
        <v>0.2200333279075446</v>
      </c>
      <c r="AT39" s="181">
        <v>0.25847880575826809</v>
      </c>
      <c r="AU39" s="180">
        <v>0.13055555555555554</v>
      </c>
      <c r="AV39" s="177">
        <v>0.13855610121739081</v>
      </c>
      <c r="AW39" s="178">
        <v>0.13470799237866737</v>
      </c>
      <c r="AX39" s="178">
        <v>8.2075343397252754E-2</v>
      </c>
      <c r="AY39" s="177">
        <v>9.3806331467966464E-2</v>
      </c>
      <c r="AZ39" s="178">
        <v>8.8118884501198647E-2</v>
      </c>
      <c r="BA39" s="181">
        <v>0.11008883248730972</v>
      </c>
      <c r="BB39" s="180">
        <v>5.4600054600053571E-3</v>
      </c>
      <c r="BC39" s="178">
        <v>2.3621545906023167E-2</v>
      </c>
      <c r="BD39" s="178">
        <v>1.4855561777397108E-2</v>
      </c>
      <c r="BE39" s="178">
        <v>1.3699490982215901E-2</v>
      </c>
      <c r="BF39" s="178">
        <v>0.12281541776394533</v>
      </c>
      <c r="BG39" s="178">
        <v>7.6847622842779684E-2</v>
      </c>
      <c r="BH39" s="181">
        <v>4.9633228541487995E-2</v>
      </c>
      <c r="BI39" s="182">
        <v>0.1904212739976936</v>
      </c>
      <c r="BJ39" s="178">
        <v>0.13857239637864138</v>
      </c>
      <c r="BK39" s="179">
        <v>0.16330944541287362</v>
      </c>
      <c r="BL39" s="179">
        <v>6.3118660637907942E-2</v>
      </c>
      <c r="BM39" s="178">
        <v>7.3027718550107146E-3</v>
      </c>
      <c r="BN39" s="178">
        <v>3.3219470538001783E-2</v>
      </c>
      <c r="BO39" s="181">
        <v>9.4179221879348907E-2</v>
      </c>
      <c r="BP39" s="182">
        <v>-4.0745384089354908E-2</v>
      </c>
      <c r="BQ39" s="178">
        <v>-0.12998323145994484</v>
      </c>
      <c r="BR39" s="181">
        <v>-8.6549934789244443E-2</v>
      </c>
    </row>
    <row r="40" spans="1:70" x14ac:dyDescent="0.3">
      <c r="Z40" s="218"/>
      <c r="AG40" s="218"/>
      <c r="AN40" s="218"/>
      <c r="AU40" s="218"/>
      <c r="BB40" s="218"/>
    </row>
    <row r="43" spans="1:70" x14ac:dyDescent="0.3">
      <c r="A43" s="1" t="s">
        <v>220</v>
      </c>
    </row>
    <row r="44" spans="1:70" ht="20.25" customHeight="1" thickBot="1" x14ac:dyDescent="0.35">
      <c r="A44" s="238" t="s">
        <v>204</v>
      </c>
      <c r="P44" s="238"/>
      <c r="Q44" s="238"/>
      <c r="W44" s="238"/>
      <c r="X44" s="238"/>
      <c r="AA44" s="238"/>
      <c r="AD44" s="238"/>
      <c r="AE44" s="238"/>
      <c r="AH44" s="238"/>
      <c r="AK44" s="238"/>
      <c r="AL44" s="238"/>
      <c r="AO44" s="238"/>
      <c r="AR44" s="238"/>
      <c r="AS44" s="238"/>
      <c r="AV44" s="238"/>
      <c r="AY44" s="238"/>
      <c r="AZ44" s="238"/>
      <c r="BC44" s="238"/>
      <c r="BF44" s="238"/>
      <c r="BM44" s="238"/>
    </row>
    <row r="45" spans="1:70" s="353" customFormat="1" ht="20.25" customHeight="1" x14ac:dyDescent="0.3">
      <c r="A45" s="312"/>
      <c r="B45" s="102" t="s">
        <v>141</v>
      </c>
      <c r="C45" s="2" t="s">
        <v>60</v>
      </c>
      <c r="D45" s="2" t="s">
        <v>61</v>
      </c>
      <c r="E45" s="146"/>
      <c r="F45" s="4"/>
      <c r="G45" s="4"/>
      <c r="H45" s="4"/>
      <c r="I45" s="5"/>
      <c r="J45" s="282"/>
      <c r="K45" s="28" t="s">
        <v>62</v>
      </c>
      <c r="L45" s="563" t="s">
        <v>63</v>
      </c>
      <c r="M45" s="563"/>
      <c r="N45" s="563"/>
      <c r="O45" s="563"/>
      <c r="P45" s="563"/>
      <c r="Q45" s="563"/>
      <c r="R45" s="563"/>
      <c r="S45" s="562" t="s">
        <v>64</v>
      </c>
      <c r="T45" s="563"/>
      <c r="U45" s="563"/>
      <c r="V45" s="563"/>
      <c r="W45" s="563"/>
      <c r="X45" s="563"/>
      <c r="Y45" s="564"/>
      <c r="Z45" s="568" t="s">
        <v>65</v>
      </c>
      <c r="AA45" s="569"/>
      <c r="AB45" s="569"/>
      <c r="AC45" s="569"/>
      <c r="AD45" s="569"/>
      <c r="AE45" s="569"/>
      <c r="AF45" s="570"/>
      <c r="AG45" s="568" t="s">
        <v>66</v>
      </c>
      <c r="AH45" s="569"/>
      <c r="AI45" s="569"/>
      <c r="AJ45" s="569"/>
      <c r="AK45" s="569"/>
      <c r="AL45" s="569"/>
      <c r="AM45" s="570"/>
      <c r="AN45" s="559" t="s">
        <v>67</v>
      </c>
      <c r="AO45" s="560"/>
      <c r="AP45" s="560"/>
      <c r="AQ45" s="560"/>
      <c r="AR45" s="560"/>
      <c r="AS45" s="560"/>
      <c r="AT45" s="561"/>
      <c r="AU45" s="559" t="s">
        <v>68</v>
      </c>
      <c r="AV45" s="560"/>
      <c r="AW45" s="560"/>
      <c r="AX45" s="560"/>
      <c r="AY45" s="293"/>
      <c r="AZ45" s="293"/>
      <c r="BA45" s="294"/>
      <c r="BB45" s="298" t="s">
        <v>69</v>
      </c>
      <c r="BC45" s="305"/>
      <c r="BD45" s="305"/>
      <c r="BE45" s="305"/>
      <c r="BF45" s="305"/>
      <c r="BG45" s="305"/>
      <c r="BH45" s="486"/>
      <c r="BI45" s="603" t="s">
        <v>70</v>
      </c>
      <c r="BJ45" s="604"/>
      <c r="BK45" s="604"/>
      <c r="BL45" s="604"/>
      <c r="BM45" s="604"/>
      <c r="BN45" s="604"/>
      <c r="BO45" s="605"/>
      <c r="BP45" s="574" t="s">
        <v>809</v>
      </c>
      <c r="BQ45" s="575"/>
      <c r="BR45" s="576"/>
    </row>
    <row r="46" spans="1:70" s="355" customFormat="1" ht="20.25" customHeight="1" thickBot="1" x14ac:dyDescent="0.35">
      <c r="A46" s="313"/>
      <c r="B46" s="9" t="s">
        <v>78</v>
      </c>
      <c r="C46" s="30" t="s">
        <v>71</v>
      </c>
      <c r="D46" s="30" t="s">
        <v>71</v>
      </c>
      <c r="E46" s="6" t="s">
        <v>72</v>
      </c>
      <c r="F46" s="7" t="s">
        <v>73</v>
      </c>
      <c r="G46" s="7" t="s">
        <v>74</v>
      </c>
      <c r="H46" s="7" t="s">
        <v>75</v>
      </c>
      <c r="I46" s="8" t="s">
        <v>76</v>
      </c>
      <c r="J46" s="241" t="s">
        <v>77</v>
      </c>
      <c r="K46" s="30" t="s">
        <v>78</v>
      </c>
      <c r="L46" s="6" t="s">
        <v>72</v>
      </c>
      <c r="M46" s="7" t="s">
        <v>73</v>
      </c>
      <c r="N46" s="7" t="s">
        <v>74</v>
      </c>
      <c r="O46" s="7" t="s">
        <v>75</v>
      </c>
      <c r="P46" s="8" t="s">
        <v>76</v>
      </c>
      <c r="Q46" s="9" t="s">
        <v>77</v>
      </c>
      <c r="R46" s="8" t="s">
        <v>78</v>
      </c>
      <c r="S46" s="109" t="s">
        <v>82</v>
      </c>
      <c r="T46" s="8" t="s">
        <v>142</v>
      </c>
      <c r="U46" s="7" t="s">
        <v>74</v>
      </c>
      <c r="V46" s="11" t="s">
        <v>75</v>
      </c>
      <c r="W46" s="13" t="s">
        <v>76</v>
      </c>
      <c r="X46" s="14" t="s">
        <v>77</v>
      </c>
      <c r="Y46" s="15" t="s">
        <v>78</v>
      </c>
      <c r="Z46" s="12" t="s">
        <v>82</v>
      </c>
      <c r="AA46" s="11" t="s">
        <v>142</v>
      </c>
      <c r="AB46" s="13" t="s">
        <v>74</v>
      </c>
      <c r="AC46" s="11" t="s">
        <v>75</v>
      </c>
      <c r="AD46" s="14" t="s">
        <v>76</v>
      </c>
      <c r="AE46" s="14" t="s">
        <v>77</v>
      </c>
      <c r="AF46" s="15" t="s">
        <v>78</v>
      </c>
      <c r="AG46" s="12" t="s">
        <v>82</v>
      </c>
      <c r="AH46" s="11" t="s">
        <v>142</v>
      </c>
      <c r="AI46" s="11" t="s">
        <v>74</v>
      </c>
      <c r="AJ46" s="11" t="s">
        <v>75</v>
      </c>
      <c r="AK46" s="11" t="s">
        <v>76</v>
      </c>
      <c r="AL46" s="11" t="s">
        <v>77</v>
      </c>
      <c r="AM46" s="15" t="s">
        <v>78</v>
      </c>
      <c r="AN46" s="12" t="s">
        <v>82</v>
      </c>
      <c r="AO46" s="11" t="s">
        <v>142</v>
      </c>
      <c r="AP46" s="11" t="s">
        <v>74</v>
      </c>
      <c r="AQ46" s="11" t="s">
        <v>75</v>
      </c>
      <c r="AR46" s="16" t="s">
        <v>76</v>
      </c>
      <c r="AS46" s="11" t="s">
        <v>77</v>
      </c>
      <c r="AT46" s="15" t="s">
        <v>78</v>
      </c>
      <c r="AU46" s="12" t="s">
        <v>87</v>
      </c>
      <c r="AV46" s="11" t="s">
        <v>88</v>
      </c>
      <c r="AW46" s="11" t="s">
        <v>89</v>
      </c>
      <c r="AX46" s="11" t="s">
        <v>86</v>
      </c>
      <c r="AY46" s="16" t="s">
        <v>76</v>
      </c>
      <c r="AZ46" s="11" t="s">
        <v>77</v>
      </c>
      <c r="BA46" s="15" t="s">
        <v>78</v>
      </c>
      <c r="BB46" s="6" t="s">
        <v>87</v>
      </c>
      <c r="BC46" s="7" t="s">
        <v>88</v>
      </c>
      <c r="BD46" s="7" t="s">
        <v>89</v>
      </c>
      <c r="BE46" s="7" t="s">
        <v>86</v>
      </c>
      <c r="BF46" s="7" t="s">
        <v>84</v>
      </c>
      <c r="BG46" s="7" t="s">
        <v>85</v>
      </c>
      <c r="BH46" s="10" t="s">
        <v>71</v>
      </c>
      <c r="BI46" s="109" t="s">
        <v>87</v>
      </c>
      <c r="BJ46" s="11" t="s">
        <v>88</v>
      </c>
      <c r="BK46" s="13" t="s">
        <v>89</v>
      </c>
      <c r="BL46" s="13" t="s">
        <v>86</v>
      </c>
      <c r="BM46" s="11" t="s">
        <v>84</v>
      </c>
      <c r="BN46" s="7" t="s">
        <v>85</v>
      </c>
      <c r="BO46" s="10" t="s">
        <v>71</v>
      </c>
      <c r="BP46" s="109" t="s">
        <v>87</v>
      </c>
      <c r="BQ46" s="11" t="s">
        <v>88</v>
      </c>
      <c r="BR46" s="15" t="s">
        <v>89</v>
      </c>
    </row>
    <row r="47" spans="1:70" ht="18" customHeight="1" x14ac:dyDescent="0.3">
      <c r="A47" s="149" t="s">
        <v>221</v>
      </c>
      <c r="B47" s="59"/>
      <c r="C47" s="55"/>
      <c r="D47" s="55"/>
      <c r="E47" s="57"/>
      <c r="F47" s="56"/>
      <c r="G47" s="56"/>
      <c r="H47" s="56"/>
      <c r="I47" s="54"/>
      <c r="J47" s="61"/>
      <c r="K47" s="55"/>
      <c r="L47" s="53"/>
      <c r="M47" s="56"/>
      <c r="N47" s="56"/>
      <c r="O47" s="56"/>
      <c r="P47" s="56"/>
      <c r="Q47" s="54"/>
      <c r="R47" s="54"/>
      <c r="S47" s="60"/>
      <c r="T47" s="54"/>
      <c r="U47" s="56"/>
      <c r="V47" s="56"/>
      <c r="W47" s="56"/>
      <c r="X47" s="54"/>
      <c r="Y47" s="58"/>
      <c r="Z47" s="43"/>
      <c r="AA47" s="56"/>
      <c r="AB47" s="54"/>
      <c r="AC47" s="56"/>
      <c r="AD47" s="53"/>
      <c r="AE47" s="54"/>
      <c r="AF47" s="58"/>
      <c r="AG47" s="43"/>
      <c r="AH47" s="56"/>
      <c r="AI47" s="56"/>
      <c r="AJ47" s="53"/>
      <c r="AK47" s="53"/>
      <c r="AL47" s="54"/>
      <c r="AM47" s="58"/>
      <c r="AN47" s="43"/>
      <c r="AO47" s="56"/>
      <c r="AP47" s="56"/>
      <c r="AQ47" s="56"/>
      <c r="AR47" s="53"/>
      <c r="AS47" s="54"/>
      <c r="AT47" s="58"/>
      <c r="AU47" s="43"/>
      <c r="AV47" s="56"/>
      <c r="AW47" s="56"/>
      <c r="AX47" s="56"/>
      <c r="AY47" s="53"/>
      <c r="AZ47" s="54"/>
      <c r="BA47" s="58"/>
      <c r="BB47" s="40"/>
      <c r="BC47" s="56"/>
      <c r="BD47" s="56"/>
      <c r="BE47" s="56"/>
      <c r="BF47" s="56"/>
      <c r="BG47" s="56"/>
      <c r="BH47" s="58"/>
      <c r="BI47" s="43"/>
      <c r="BJ47" s="87"/>
      <c r="BK47" s="33"/>
      <c r="BL47" s="54"/>
      <c r="BM47" s="56"/>
      <c r="BN47" s="56"/>
      <c r="BO47" s="58"/>
      <c r="BP47" s="43"/>
      <c r="BQ47" s="87"/>
      <c r="BR47" s="86"/>
    </row>
    <row r="48" spans="1:70" ht="18" customHeight="1" thickBot="1" x14ac:dyDescent="0.35">
      <c r="A48" s="150" t="s">
        <v>222</v>
      </c>
      <c r="B48" s="59">
        <v>4286</v>
      </c>
      <c r="C48" s="55">
        <v>4747</v>
      </c>
      <c r="D48" s="55">
        <v>5974</v>
      </c>
      <c r="E48" s="57">
        <v>1089</v>
      </c>
      <c r="F48" s="56">
        <v>1068</v>
      </c>
      <c r="G48" s="56">
        <v>2157</v>
      </c>
      <c r="H48" s="56">
        <v>1168</v>
      </c>
      <c r="I48" s="54">
        <v>1308</v>
      </c>
      <c r="J48" s="61">
        <v>2476</v>
      </c>
      <c r="K48" s="55">
        <v>4633</v>
      </c>
      <c r="L48" s="53">
        <v>965</v>
      </c>
      <c r="M48" s="56">
        <v>1075</v>
      </c>
      <c r="N48" s="56">
        <v>2040</v>
      </c>
      <c r="O48" s="56">
        <v>939</v>
      </c>
      <c r="P48" s="56">
        <v>1316</v>
      </c>
      <c r="Q48" s="90">
        <v>2255</v>
      </c>
      <c r="R48" s="54">
        <v>4295</v>
      </c>
      <c r="S48" s="60">
        <v>1131</v>
      </c>
      <c r="T48" s="54">
        <v>1344</v>
      </c>
      <c r="U48" s="56">
        <v>2475</v>
      </c>
      <c r="V48" s="56">
        <v>1324.558</v>
      </c>
      <c r="W48" s="56">
        <v>1318.8019999999997</v>
      </c>
      <c r="X48" s="90">
        <v>2643.3599999999997</v>
      </c>
      <c r="Y48" s="58">
        <v>5118.3599999999997</v>
      </c>
      <c r="Z48" s="60">
        <v>1547</v>
      </c>
      <c r="AA48" s="56">
        <v>1524</v>
      </c>
      <c r="AB48" s="54">
        <v>3047</v>
      </c>
      <c r="AC48" s="56">
        <v>1262.9559999999999</v>
      </c>
      <c r="AD48" s="53">
        <v>1513.0779999999997</v>
      </c>
      <c r="AE48" s="90">
        <v>2776.0339999999997</v>
      </c>
      <c r="AF48" s="58">
        <v>5823.0339999999997</v>
      </c>
      <c r="AG48" s="60">
        <v>986</v>
      </c>
      <c r="AH48" s="92">
        <v>1088</v>
      </c>
      <c r="AI48" s="56">
        <v>2074</v>
      </c>
      <c r="AJ48" s="53">
        <v>794</v>
      </c>
      <c r="AK48" s="53">
        <v>1176</v>
      </c>
      <c r="AL48" s="90">
        <v>1970</v>
      </c>
      <c r="AM48" s="58">
        <v>4044</v>
      </c>
      <c r="AN48" s="60">
        <v>926</v>
      </c>
      <c r="AO48" s="92">
        <v>971</v>
      </c>
      <c r="AP48" s="56">
        <v>1897</v>
      </c>
      <c r="AQ48" s="56">
        <v>939</v>
      </c>
      <c r="AR48" s="53">
        <v>1516</v>
      </c>
      <c r="AS48" s="90">
        <v>2456</v>
      </c>
      <c r="AT48" s="58">
        <v>4353</v>
      </c>
      <c r="AU48" s="60">
        <v>1539</v>
      </c>
      <c r="AV48" s="92">
        <v>1499</v>
      </c>
      <c r="AW48" s="56">
        <v>3039</v>
      </c>
      <c r="AX48" s="56">
        <v>1714</v>
      </c>
      <c r="AY48" s="53">
        <v>1595</v>
      </c>
      <c r="AZ48" s="90">
        <v>3310</v>
      </c>
      <c r="BA48" s="58">
        <v>6349</v>
      </c>
      <c r="BB48" s="57">
        <v>1675</v>
      </c>
      <c r="BC48" s="92">
        <v>2403</v>
      </c>
      <c r="BD48" s="56">
        <v>4078</v>
      </c>
      <c r="BE48" s="56">
        <v>2219</v>
      </c>
      <c r="BF48" s="92">
        <v>2215</v>
      </c>
      <c r="BG48" s="56">
        <v>4436</v>
      </c>
      <c r="BH48" s="58">
        <v>8514</v>
      </c>
      <c r="BI48" s="60">
        <v>2184</v>
      </c>
      <c r="BJ48" s="92">
        <v>1664</v>
      </c>
      <c r="BK48" s="90">
        <v>3849</v>
      </c>
      <c r="BL48" s="54">
        <v>2217</v>
      </c>
      <c r="BM48" s="92">
        <v>2148</v>
      </c>
      <c r="BN48" s="56">
        <v>4367</v>
      </c>
      <c r="BO48" s="58">
        <v>8216</v>
      </c>
      <c r="BP48" s="60">
        <v>2290</v>
      </c>
      <c r="BQ48" s="92">
        <v>2112</v>
      </c>
      <c r="BR48" s="94">
        <v>4403</v>
      </c>
    </row>
    <row r="49" spans="1:70" ht="18" customHeight="1" x14ac:dyDescent="0.3">
      <c r="A49" s="147" t="s">
        <v>223</v>
      </c>
      <c r="B49" s="110"/>
      <c r="C49" s="34"/>
      <c r="D49" s="34"/>
      <c r="E49" s="40"/>
      <c r="F49" s="87"/>
      <c r="G49" s="87"/>
      <c r="H49" s="87"/>
      <c r="I49" s="33"/>
      <c r="J49" s="88"/>
      <c r="K49" s="34"/>
      <c r="L49" s="32"/>
      <c r="M49" s="87"/>
      <c r="N49" s="87"/>
      <c r="O49" s="87"/>
      <c r="P49" s="87"/>
      <c r="Q49" s="33"/>
      <c r="R49" s="33"/>
      <c r="S49" s="43"/>
      <c r="T49" s="33"/>
      <c r="U49" s="87"/>
      <c r="V49" s="87"/>
      <c r="W49" s="87"/>
      <c r="X49" s="33"/>
      <c r="Y49" s="86"/>
      <c r="Z49" s="43"/>
      <c r="AA49" s="87"/>
      <c r="AB49" s="33"/>
      <c r="AC49" s="87"/>
      <c r="AD49" s="32"/>
      <c r="AE49" s="33"/>
      <c r="AF49" s="86"/>
      <c r="AG49" s="43"/>
      <c r="AH49" s="87"/>
      <c r="AI49" s="87"/>
      <c r="AJ49" s="32"/>
      <c r="AK49" s="32"/>
      <c r="AL49" s="33"/>
      <c r="AM49" s="86"/>
      <c r="AN49" s="43"/>
      <c r="AO49" s="87"/>
      <c r="AP49" s="87"/>
      <c r="AQ49" s="87"/>
      <c r="AR49" s="32"/>
      <c r="AS49" s="33"/>
      <c r="AT49" s="86"/>
      <c r="AU49" s="43"/>
      <c r="AV49" s="87"/>
      <c r="AW49" s="87"/>
      <c r="AX49" s="87"/>
      <c r="AY49" s="32"/>
      <c r="AZ49" s="33"/>
      <c r="BA49" s="86"/>
      <c r="BB49" s="40"/>
      <c r="BC49" s="87"/>
      <c r="BD49" s="87"/>
      <c r="BE49" s="87"/>
      <c r="BF49" s="87"/>
      <c r="BG49" s="87"/>
      <c r="BH49" s="86"/>
      <c r="BI49" s="43"/>
      <c r="BJ49" s="87"/>
      <c r="BK49" s="33"/>
      <c r="BL49" s="33"/>
      <c r="BM49" s="87"/>
      <c r="BN49" s="87"/>
      <c r="BO49" s="86"/>
      <c r="BP49" s="43"/>
      <c r="BQ49" s="87"/>
      <c r="BR49" s="86"/>
    </row>
    <row r="50" spans="1:70" ht="18" customHeight="1" thickBot="1" x14ac:dyDescent="0.35">
      <c r="A50" s="148" t="s">
        <v>224</v>
      </c>
      <c r="B50" s="95">
        <v>22364</v>
      </c>
      <c r="C50" s="91">
        <v>20101</v>
      </c>
      <c r="D50" s="91">
        <v>22874</v>
      </c>
      <c r="E50" s="283">
        <v>4123</v>
      </c>
      <c r="F50" s="284">
        <v>5524</v>
      </c>
      <c r="G50" s="92">
        <v>9647</v>
      </c>
      <c r="H50" s="92">
        <v>4934</v>
      </c>
      <c r="I50" s="90">
        <v>7514</v>
      </c>
      <c r="J50" s="97">
        <v>12448</v>
      </c>
      <c r="K50" s="91">
        <v>22095</v>
      </c>
      <c r="L50" s="285">
        <v>4992</v>
      </c>
      <c r="M50" s="284">
        <v>6155</v>
      </c>
      <c r="N50" s="284">
        <v>11147</v>
      </c>
      <c r="O50" s="92">
        <v>5232</v>
      </c>
      <c r="P50" s="92">
        <v>6965</v>
      </c>
      <c r="Q50" s="90">
        <v>12197</v>
      </c>
      <c r="R50" s="90">
        <v>23344</v>
      </c>
      <c r="S50" s="96">
        <v>4372</v>
      </c>
      <c r="T50" s="90">
        <v>5576</v>
      </c>
      <c r="U50" s="284">
        <v>9948</v>
      </c>
      <c r="V50" s="92">
        <v>5594.4880000000003</v>
      </c>
      <c r="W50" s="92">
        <v>6682.7160000000013</v>
      </c>
      <c r="X50" s="90">
        <v>12277.204000000002</v>
      </c>
      <c r="Y50" s="94">
        <v>22225.204000000002</v>
      </c>
      <c r="Z50" s="96">
        <v>5011</v>
      </c>
      <c r="AA50" s="92">
        <v>7099</v>
      </c>
      <c r="AB50" s="90">
        <v>12135</v>
      </c>
      <c r="AC50" s="92">
        <v>4820.0129999999999</v>
      </c>
      <c r="AD50" s="89">
        <v>7261.7639999999983</v>
      </c>
      <c r="AE50" s="90">
        <v>12081.776999999998</v>
      </c>
      <c r="AF50" s="94">
        <v>24217</v>
      </c>
      <c r="AG50" s="96">
        <v>7188</v>
      </c>
      <c r="AH50" s="92">
        <v>6733</v>
      </c>
      <c r="AI50" s="92">
        <v>13921</v>
      </c>
      <c r="AJ50" s="89">
        <v>5176</v>
      </c>
      <c r="AK50" s="89">
        <v>5418</v>
      </c>
      <c r="AL50" s="90">
        <v>10594</v>
      </c>
      <c r="AM50" s="94">
        <v>24515</v>
      </c>
      <c r="AN50" s="96">
        <v>3215</v>
      </c>
      <c r="AO50" s="92">
        <v>5094</v>
      </c>
      <c r="AP50" s="92">
        <v>8309</v>
      </c>
      <c r="AQ50" s="92">
        <v>3917</v>
      </c>
      <c r="AR50" s="89">
        <v>5721</v>
      </c>
      <c r="AS50" s="90">
        <v>9639</v>
      </c>
      <c r="AT50" s="94">
        <v>17948</v>
      </c>
      <c r="AU50" s="96">
        <v>3225</v>
      </c>
      <c r="AV50" s="92">
        <v>4233</v>
      </c>
      <c r="AW50" s="92">
        <v>7458</v>
      </c>
      <c r="AX50" s="92">
        <v>4039</v>
      </c>
      <c r="AY50" s="89">
        <v>6137</v>
      </c>
      <c r="AZ50" s="90">
        <v>10178</v>
      </c>
      <c r="BA50" s="94">
        <v>17636</v>
      </c>
      <c r="BB50" s="93">
        <v>4506</v>
      </c>
      <c r="BC50" s="92">
        <v>4419</v>
      </c>
      <c r="BD50" s="92">
        <v>8926</v>
      </c>
      <c r="BE50" s="92">
        <v>5273</v>
      </c>
      <c r="BF50" s="92">
        <v>6022</v>
      </c>
      <c r="BG50" s="92">
        <v>11296</v>
      </c>
      <c r="BH50" s="94">
        <v>20222</v>
      </c>
      <c r="BI50" s="96">
        <v>6490</v>
      </c>
      <c r="BJ50" s="92">
        <v>7688</v>
      </c>
      <c r="BK50" s="90">
        <v>14178</v>
      </c>
      <c r="BL50" s="90">
        <v>7742</v>
      </c>
      <c r="BM50" s="92">
        <v>8524</v>
      </c>
      <c r="BN50" s="92">
        <v>16267</v>
      </c>
      <c r="BO50" s="94">
        <v>30445</v>
      </c>
      <c r="BP50" s="96">
        <v>7609</v>
      </c>
      <c r="BQ50" s="92">
        <v>6199</v>
      </c>
      <c r="BR50" s="94">
        <v>13808</v>
      </c>
    </row>
    <row r="51" spans="1:70" ht="18" customHeight="1" x14ac:dyDescent="0.3">
      <c r="A51" s="149" t="s">
        <v>190</v>
      </c>
      <c r="B51" s="59"/>
      <c r="C51" s="55"/>
      <c r="D51" s="55"/>
      <c r="E51" s="57"/>
      <c r="F51" s="56"/>
      <c r="G51" s="56"/>
      <c r="H51" s="56"/>
      <c r="I51" s="54"/>
      <c r="J51" s="61"/>
      <c r="K51" s="55"/>
      <c r="L51" s="53"/>
      <c r="M51" s="56"/>
      <c r="N51" s="56"/>
      <c r="O51" s="56"/>
      <c r="P51" s="56"/>
      <c r="Q51" s="54"/>
      <c r="R51" s="54"/>
      <c r="S51" s="60"/>
      <c r="T51" s="54"/>
      <c r="U51" s="56"/>
      <c r="V51" s="56"/>
      <c r="W51" s="56"/>
      <c r="X51" s="54"/>
      <c r="Y51" s="58"/>
      <c r="Z51" s="60"/>
      <c r="AA51" s="56"/>
      <c r="AB51" s="54"/>
      <c r="AC51" s="56"/>
      <c r="AD51" s="53"/>
      <c r="AE51" s="54"/>
      <c r="AF51" s="58"/>
      <c r="AG51" s="60"/>
      <c r="AH51" s="56"/>
      <c r="AI51" s="56"/>
      <c r="AJ51" s="53"/>
      <c r="AK51" s="53"/>
      <c r="AL51" s="54"/>
      <c r="AM51" s="58"/>
      <c r="AN51" s="60"/>
      <c r="AO51" s="56"/>
      <c r="AP51" s="56"/>
      <c r="AQ51" s="56"/>
      <c r="AR51" s="53"/>
      <c r="AS51" s="54"/>
      <c r="AT51" s="58"/>
      <c r="AU51" s="60"/>
      <c r="AV51" s="56"/>
      <c r="AW51" s="56"/>
      <c r="AX51" s="56"/>
      <c r="AY51" s="53"/>
      <c r="AZ51" s="54"/>
      <c r="BA51" s="58"/>
      <c r="BB51" s="57"/>
      <c r="BC51" s="56"/>
      <c r="BD51" s="56"/>
      <c r="BE51" s="56"/>
      <c r="BF51" s="56"/>
      <c r="BG51" s="56"/>
      <c r="BH51" s="58"/>
      <c r="BI51" s="60"/>
      <c r="BJ51" s="87"/>
      <c r="BK51" s="33"/>
      <c r="BL51" s="54"/>
      <c r="BM51" s="56"/>
      <c r="BN51" s="56"/>
      <c r="BO51" s="58"/>
      <c r="BP51" s="60"/>
      <c r="BQ51" s="87"/>
      <c r="BR51" s="86"/>
    </row>
    <row r="52" spans="1:70" ht="18" customHeight="1" thickBot="1" x14ac:dyDescent="0.35">
      <c r="A52" s="148" t="s">
        <v>191</v>
      </c>
      <c r="B52" s="95">
        <v>26650</v>
      </c>
      <c r="C52" s="91">
        <v>24848</v>
      </c>
      <c r="D52" s="91">
        <v>28848</v>
      </c>
      <c r="E52" s="93">
        <v>5212</v>
      </c>
      <c r="F52" s="92">
        <v>6592</v>
      </c>
      <c r="G52" s="92">
        <v>11804</v>
      </c>
      <c r="H52" s="92">
        <v>6102</v>
      </c>
      <c r="I52" s="90">
        <v>8822</v>
      </c>
      <c r="J52" s="97">
        <v>14924</v>
      </c>
      <c r="K52" s="91">
        <v>26728</v>
      </c>
      <c r="L52" s="89">
        <v>5957</v>
      </c>
      <c r="M52" s="92">
        <v>7230</v>
      </c>
      <c r="N52" s="92">
        <v>13187</v>
      </c>
      <c r="O52" s="92">
        <v>6171</v>
      </c>
      <c r="P52" s="92">
        <v>8281</v>
      </c>
      <c r="Q52" s="90">
        <v>14452</v>
      </c>
      <c r="R52" s="90">
        <v>27639</v>
      </c>
      <c r="S52" s="96">
        <v>5503</v>
      </c>
      <c r="T52" s="90">
        <v>6920</v>
      </c>
      <c r="U52" s="92">
        <v>12423</v>
      </c>
      <c r="V52" s="92">
        <v>6919</v>
      </c>
      <c r="W52" s="92">
        <v>8001</v>
      </c>
      <c r="X52" s="90">
        <v>14920</v>
      </c>
      <c r="Y52" s="94">
        <v>27343</v>
      </c>
      <c r="Z52" s="96">
        <v>6559</v>
      </c>
      <c r="AA52" s="92">
        <v>8623</v>
      </c>
      <c r="AB52" s="90">
        <v>15182</v>
      </c>
      <c r="AC52" s="92">
        <v>6082.9690000000001</v>
      </c>
      <c r="AD52" s="89">
        <v>8774.8420000000006</v>
      </c>
      <c r="AE52" s="90">
        <v>14857.811000000002</v>
      </c>
      <c r="AF52" s="94">
        <v>30040</v>
      </c>
      <c r="AG52" s="96">
        <v>8175</v>
      </c>
      <c r="AH52" s="92">
        <v>7820</v>
      </c>
      <c r="AI52" s="92">
        <v>15995</v>
      </c>
      <c r="AJ52" s="89">
        <v>5970</v>
      </c>
      <c r="AK52" s="89">
        <v>6595</v>
      </c>
      <c r="AL52" s="90">
        <v>12565</v>
      </c>
      <c r="AM52" s="94">
        <v>28560</v>
      </c>
      <c r="AN52" s="96">
        <v>4141</v>
      </c>
      <c r="AO52" s="92">
        <v>6065</v>
      </c>
      <c r="AP52" s="92">
        <v>10206</v>
      </c>
      <c r="AQ52" s="92">
        <v>4857</v>
      </c>
      <c r="AR52" s="89">
        <v>7237</v>
      </c>
      <c r="AS52" s="90">
        <v>12095</v>
      </c>
      <c r="AT52" s="94">
        <v>22301</v>
      </c>
      <c r="AU52" s="96">
        <v>4764</v>
      </c>
      <c r="AV52" s="92">
        <v>5734</v>
      </c>
      <c r="AW52" s="92">
        <v>10498</v>
      </c>
      <c r="AX52" s="92">
        <v>5753</v>
      </c>
      <c r="AY52" s="89">
        <v>7733</v>
      </c>
      <c r="AZ52" s="90">
        <v>13488</v>
      </c>
      <c r="BA52" s="94">
        <v>23986</v>
      </c>
      <c r="BB52" s="93">
        <v>6183</v>
      </c>
      <c r="BC52" s="92">
        <v>6823</v>
      </c>
      <c r="BD52" s="92">
        <v>13006</v>
      </c>
      <c r="BE52" s="92">
        <v>7493</v>
      </c>
      <c r="BF52" s="92">
        <v>8237</v>
      </c>
      <c r="BG52" s="92">
        <v>15731</v>
      </c>
      <c r="BH52" s="94">
        <v>28737</v>
      </c>
      <c r="BI52" s="96">
        <v>8675</v>
      </c>
      <c r="BJ52" s="92">
        <v>9353</v>
      </c>
      <c r="BK52" s="90">
        <v>18028</v>
      </c>
      <c r="BL52" s="90">
        <v>9959</v>
      </c>
      <c r="BM52" s="92">
        <v>10673</v>
      </c>
      <c r="BN52" s="92">
        <v>20634</v>
      </c>
      <c r="BO52" s="94">
        <v>38662</v>
      </c>
      <c r="BP52" s="96">
        <v>9899</v>
      </c>
      <c r="BQ52" s="92">
        <v>8312</v>
      </c>
      <c r="BR52" s="94">
        <v>18211</v>
      </c>
    </row>
    <row r="53" spans="1:70" x14ac:dyDescent="0.3">
      <c r="Z53" s="218"/>
      <c r="AG53" s="218"/>
      <c r="AN53" s="218"/>
      <c r="AU53" s="218"/>
      <c r="BB53" s="218"/>
    </row>
    <row r="54" spans="1:70" ht="20.25" thickBot="1" x14ac:dyDescent="0.35">
      <c r="A54" s="1" t="s">
        <v>209</v>
      </c>
    </row>
    <row r="55" spans="1:70" s="353" customFormat="1" ht="20.25" customHeight="1" x14ac:dyDescent="0.3">
      <c r="A55" s="312"/>
      <c r="B55" s="102" t="s">
        <v>141</v>
      </c>
      <c r="C55" s="2" t="s">
        <v>60</v>
      </c>
      <c r="D55" s="2" t="s">
        <v>61</v>
      </c>
      <c r="E55" s="146"/>
      <c r="F55" s="4"/>
      <c r="G55" s="4"/>
      <c r="H55" s="4"/>
      <c r="I55" s="5"/>
      <c r="J55" s="282"/>
      <c r="K55" s="311" t="s">
        <v>62</v>
      </c>
      <c r="L55" s="563" t="s">
        <v>63</v>
      </c>
      <c r="M55" s="563"/>
      <c r="N55" s="563"/>
      <c r="O55" s="563"/>
      <c r="P55" s="563"/>
      <c r="Q55" s="563"/>
      <c r="R55" s="563"/>
      <c r="S55" s="562" t="s">
        <v>64</v>
      </c>
      <c r="T55" s="563"/>
      <c r="U55" s="563"/>
      <c r="V55" s="563"/>
      <c r="W55" s="563"/>
      <c r="X55" s="563"/>
      <c r="Y55" s="564"/>
      <c r="Z55" s="568" t="s">
        <v>65</v>
      </c>
      <c r="AA55" s="569"/>
      <c r="AB55" s="569"/>
      <c r="AC55" s="569"/>
      <c r="AD55" s="569"/>
      <c r="AE55" s="569"/>
      <c r="AF55" s="570"/>
      <c r="AG55" s="568" t="s">
        <v>66</v>
      </c>
      <c r="AH55" s="569"/>
      <c r="AI55" s="569"/>
      <c r="AJ55" s="569"/>
      <c r="AK55" s="569"/>
      <c r="AL55" s="569"/>
      <c r="AM55" s="570"/>
      <c r="AN55" s="559" t="s">
        <v>67</v>
      </c>
      <c r="AO55" s="560"/>
      <c r="AP55" s="560"/>
      <c r="AQ55" s="560"/>
      <c r="AR55" s="560"/>
      <c r="AS55" s="560"/>
      <c r="AT55" s="561"/>
      <c r="AU55" s="559" t="s">
        <v>68</v>
      </c>
      <c r="AV55" s="560"/>
      <c r="AW55" s="560"/>
      <c r="AX55" s="560"/>
      <c r="AY55" s="293"/>
      <c r="AZ55" s="293"/>
      <c r="BA55" s="294"/>
      <c r="BB55" s="298" t="s">
        <v>69</v>
      </c>
      <c r="BC55" s="305"/>
      <c r="BD55" s="305"/>
      <c r="BE55" s="305"/>
      <c r="BF55" s="305"/>
      <c r="BG55" s="305"/>
      <c r="BH55" s="486"/>
      <c r="BI55" s="603" t="s">
        <v>70</v>
      </c>
      <c r="BJ55" s="604"/>
      <c r="BK55" s="604"/>
      <c r="BL55" s="604"/>
      <c r="BM55" s="604"/>
      <c r="BN55" s="604"/>
      <c r="BO55" s="605"/>
      <c r="BP55" s="574" t="s">
        <v>809</v>
      </c>
      <c r="BQ55" s="575"/>
      <c r="BR55" s="576"/>
    </row>
    <row r="56" spans="1:70" s="355" customFormat="1" ht="20.25" customHeight="1" thickBot="1" x14ac:dyDescent="0.35">
      <c r="A56" s="286"/>
      <c r="B56" s="287" t="s">
        <v>78</v>
      </c>
      <c r="C56" s="288" t="s">
        <v>71</v>
      </c>
      <c r="D56" s="288" t="s">
        <v>71</v>
      </c>
      <c r="E56" s="6" t="s">
        <v>72</v>
      </c>
      <c r="F56" s="7" t="s">
        <v>73</v>
      </c>
      <c r="G56" s="7" t="s">
        <v>74</v>
      </c>
      <c r="H56" s="7" t="s">
        <v>75</v>
      </c>
      <c r="I56" s="8" t="s">
        <v>76</v>
      </c>
      <c r="J56" s="241" t="s">
        <v>77</v>
      </c>
      <c r="K56" s="241" t="s">
        <v>78</v>
      </c>
      <c r="L56" s="6" t="s">
        <v>72</v>
      </c>
      <c r="M56" s="7" t="s">
        <v>73</v>
      </c>
      <c r="N56" s="7" t="s">
        <v>74</v>
      </c>
      <c r="O56" s="7" t="s">
        <v>75</v>
      </c>
      <c r="P56" s="8" t="s">
        <v>76</v>
      </c>
      <c r="Q56" s="9" t="s">
        <v>77</v>
      </c>
      <c r="R56" s="8" t="s">
        <v>78</v>
      </c>
      <c r="S56" s="109" t="s">
        <v>82</v>
      </c>
      <c r="T56" s="8" t="s">
        <v>142</v>
      </c>
      <c r="U56" s="7" t="s">
        <v>74</v>
      </c>
      <c r="V56" s="11" t="s">
        <v>75</v>
      </c>
      <c r="W56" s="13" t="s">
        <v>76</v>
      </c>
      <c r="X56" s="14" t="s">
        <v>77</v>
      </c>
      <c r="Y56" s="15" t="s">
        <v>78</v>
      </c>
      <c r="Z56" s="12" t="s">
        <v>82</v>
      </c>
      <c r="AA56" s="11" t="s">
        <v>142</v>
      </c>
      <c r="AB56" s="13" t="s">
        <v>74</v>
      </c>
      <c r="AC56" s="11" t="s">
        <v>75</v>
      </c>
      <c r="AD56" s="14" t="s">
        <v>76</v>
      </c>
      <c r="AE56" s="14" t="s">
        <v>77</v>
      </c>
      <c r="AF56" s="15" t="s">
        <v>78</v>
      </c>
      <c r="AG56" s="12" t="s">
        <v>82</v>
      </c>
      <c r="AH56" s="11" t="s">
        <v>142</v>
      </c>
      <c r="AI56" s="11" t="s">
        <v>74</v>
      </c>
      <c r="AJ56" s="11" t="s">
        <v>75</v>
      </c>
      <c r="AK56" s="11" t="s">
        <v>76</v>
      </c>
      <c r="AL56" s="11" t="s">
        <v>77</v>
      </c>
      <c r="AM56" s="15" t="s">
        <v>78</v>
      </c>
      <c r="AN56" s="12" t="s">
        <v>82</v>
      </c>
      <c r="AO56" s="11" t="s">
        <v>142</v>
      </c>
      <c r="AP56" s="11" t="s">
        <v>74</v>
      </c>
      <c r="AQ56" s="11" t="s">
        <v>75</v>
      </c>
      <c r="AR56" s="16" t="s">
        <v>76</v>
      </c>
      <c r="AS56" s="11" t="s">
        <v>77</v>
      </c>
      <c r="AT56" s="15" t="s">
        <v>78</v>
      </c>
      <c r="AU56" s="12" t="s">
        <v>87</v>
      </c>
      <c r="AV56" s="11" t="s">
        <v>88</v>
      </c>
      <c r="AW56" s="11" t="s">
        <v>89</v>
      </c>
      <c r="AX56" s="11" t="s">
        <v>86</v>
      </c>
      <c r="AY56" s="16" t="s">
        <v>76</v>
      </c>
      <c r="AZ56" s="11" t="s">
        <v>77</v>
      </c>
      <c r="BA56" s="15" t="s">
        <v>78</v>
      </c>
      <c r="BB56" s="6" t="s">
        <v>87</v>
      </c>
      <c r="BC56" s="7" t="s">
        <v>88</v>
      </c>
      <c r="BD56" s="7" t="s">
        <v>89</v>
      </c>
      <c r="BE56" s="7" t="s">
        <v>86</v>
      </c>
      <c r="BF56" s="7" t="s">
        <v>84</v>
      </c>
      <c r="BG56" s="7" t="s">
        <v>85</v>
      </c>
      <c r="BH56" s="10" t="s">
        <v>71</v>
      </c>
      <c r="BI56" s="109" t="s">
        <v>87</v>
      </c>
      <c r="BJ56" s="11" t="s">
        <v>88</v>
      </c>
      <c r="BK56" s="13" t="s">
        <v>89</v>
      </c>
      <c r="BL56" s="13" t="s">
        <v>86</v>
      </c>
      <c r="BM56" s="11" t="s">
        <v>84</v>
      </c>
      <c r="BN56" s="7" t="s">
        <v>85</v>
      </c>
      <c r="BO56" s="10" t="s">
        <v>71</v>
      </c>
      <c r="BP56" s="109" t="s">
        <v>87</v>
      </c>
      <c r="BQ56" s="11" t="s">
        <v>88</v>
      </c>
      <c r="BR56" s="15" t="s">
        <v>89</v>
      </c>
    </row>
    <row r="57" spans="1:70" ht="18" customHeight="1" x14ac:dyDescent="0.3">
      <c r="A57" s="147" t="s">
        <v>221</v>
      </c>
      <c r="B57" s="271"/>
      <c r="C57" s="266"/>
      <c r="D57" s="266"/>
      <c r="E57" s="268"/>
      <c r="F57" s="267"/>
      <c r="G57" s="267"/>
      <c r="H57" s="267"/>
      <c r="I57" s="265"/>
      <c r="J57" s="272"/>
      <c r="K57" s="272"/>
      <c r="L57" s="264"/>
      <c r="M57" s="267"/>
      <c r="N57" s="267"/>
      <c r="O57" s="267"/>
      <c r="P57" s="267"/>
      <c r="Q57" s="267"/>
      <c r="R57" s="265"/>
      <c r="S57" s="269"/>
      <c r="T57" s="265"/>
      <c r="U57" s="267"/>
      <c r="V57" s="267"/>
      <c r="W57" s="267"/>
      <c r="X57" s="267"/>
      <c r="Y57" s="270"/>
      <c r="Z57" s="269"/>
      <c r="AA57" s="267"/>
      <c r="AB57" s="265"/>
      <c r="AC57" s="267"/>
      <c r="AD57" s="264"/>
      <c r="AE57" s="267"/>
      <c r="AF57" s="270"/>
      <c r="AG57" s="269"/>
      <c r="AH57" s="267"/>
      <c r="AI57" s="265"/>
      <c r="AJ57" s="267"/>
      <c r="AK57" s="264"/>
      <c r="AL57" s="267"/>
      <c r="AM57" s="270"/>
      <c r="AN57" s="269"/>
      <c r="AO57" s="267"/>
      <c r="AP57" s="267"/>
      <c r="AQ57" s="267"/>
      <c r="AR57" s="264"/>
      <c r="AS57" s="267"/>
      <c r="AT57" s="270"/>
      <c r="AU57" s="269"/>
      <c r="AV57" s="267"/>
      <c r="AW57" s="267"/>
      <c r="AX57" s="267"/>
      <c r="AY57" s="264"/>
      <c r="AZ57" s="267"/>
      <c r="BA57" s="270"/>
      <c r="BB57" s="268"/>
      <c r="BC57" s="267"/>
      <c r="BD57" s="267"/>
      <c r="BE57" s="267"/>
      <c r="BF57" s="267"/>
      <c r="BG57" s="267"/>
      <c r="BH57" s="270"/>
      <c r="BI57" s="269"/>
      <c r="BJ57" s="267"/>
      <c r="BK57" s="265"/>
      <c r="BL57" s="265"/>
      <c r="BM57" s="267"/>
      <c r="BN57" s="267"/>
      <c r="BO57" s="270"/>
      <c r="BP57" s="269"/>
      <c r="BQ57" s="267"/>
      <c r="BR57" s="270"/>
    </row>
    <row r="58" spans="1:70" ht="18" customHeight="1" thickBot="1" x14ac:dyDescent="0.35">
      <c r="A58" s="148" t="s">
        <v>222</v>
      </c>
      <c r="B58" s="243">
        <v>0.16082551594746716</v>
      </c>
      <c r="C58" s="242">
        <v>0.19104153251770767</v>
      </c>
      <c r="D58" s="242">
        <v>0.20708541320022186</v>
      </c>
      <c r="E58" s="244">
        <v>0.20894090560245587</v>
      </c>
      <c r="F58" s="245">
        <v>0.16201456310679613</v>
      </c>
      <c r="G58" s="245">
        <v>0.18273466621484244</v>
      </c>
      <c r="H58" s="245">
        <v>0.19141265158964274</v>
      </c>
      <c r="I58" s="246">
        <v>0.14826569938789391</v>
      </c>
      <c r="J58" s="248">
        <v>0.16590726346823909</v>
      </c>
      <c r="K58" s="250">
        <v>0.17333882071236156</v>
      </c>
      <c r="L58" s="247">
        <v>0.16199429242907504</v>
      </c>
      <c r="M58" s="245">
        <v>0.14868603042876902</v>
      </c>
      <c r="N58" s="245">
        <v>0.15469780844771366</v>
      </c>
      <c r="O58" s="245">
        <v>0.15216334467671366</v>
      </c>
      <c r="P58" s="245">
        <v>0.15891800507185122</v>
      </c>
      <c r="Q58" s="245">
        <v>0.1560337669526709</v>
      </c>
      <c r="R58" s="246">
        <v>0.15539636021563732</v>
      </c>
      <c r="S58" s="249">
        <v>0.205524259494821</v>
      </c>
      <c r="T58" s="246">
        <v>0.19421965317919074</v>
      </c>
      <c r="U58" s="245">
        <v>0.19922723979715046</v>
      </c>
      <c r="V58" s="245">
        <v>0.19143778002601533</v>
      </c>
      <c r="W58" s="245">
        <v>0.16482964629421318</v>
      </c>
      <c r="X58" s="245">
        <v>0.17716890080428951</v>
      </c>
      <c r="Y58" s="248">
        <v>0.18719087152104744</v>
      </c>
      <c r="Z58" s="249">
        <v>0.23220003049245311</v>
      </c>
      <c r="AA58" s="245">
        <v>0.17673663458193203</v>
      </c>
      <c r="AB58" s="246">
        <v>0.20069819523119484</v>
      </c>
      <c r="AC58" s="245">
        <v>0.20762164002479708</v>
      </c>
      <c r="AD58" s="247">
        <v>0.17243364609869893</v>
      </c>
      <c r="AE58" s="245">
        <v>0.18684003989551351</v>
      </c>
      <c r="AF58" s="248">
        <v>0.19384389602184912</v>
      </c>
      <c r="AG58" s="249">
        <v>0.12061162079510704</v>
      </c>
      <c r="AH58" s="245">
        <v>0.1391304347826087</v>
      </c>
      <c r="AI58" s="246">
        <v>0.12966552047514848</v>
      </c>
      <c r="AJ58" s="245">
        <v>0.13299832495812394</v>
      </c>
      <c r="AK58" s="247">
        <v>0.178316906747536</v>
      </c>
      <c r="AL58" s="245">
        <v>0.15678471945881417</v>
      </c>
      <c r="AM58" s="248">
        <v>0.14159663865546218</v>
      </c>
      <c r="AN58" s="249">
        <v>0.22361748369958948</v>
      </c>
      <c r="AO58" s="245">
        <v>0.16009892827699918</v>
      </c>
      <c r="AP58" s="245">
        <v>0.18587105624142661</v>
      </c>
      <c r="AQ58" s="245">
        <v>0.19332921556516369</v>
      </c>
      <c r="AR58" s="247">
        <v>0.2094790659112892</v>
      </c>
      <c r="AS58" s="245">
        <v>0.20305911533691609</v>
      </c>
      <c r="AT58" s="248">
        <v>0.19519304067082194</v>
      </c>
      <c r="AU58" s="249">
        <v>0.3230478589420655</v>
      </c>
      <c r="AV58" s="245">
        <v>0.26142309033833278</v>
      </c>
      <c r="AW58" s="245">
        <v>0.28948371118308247</v>
      </c>
      <c r="AX58" s="245">
        <v>0.29793151399269946</v>
      </c>
      <c r="AY58" s="247">
        <v>0.20625889046941678</v>
      </c>
      <c r="AZ58" s="245">
        <v>0.24540332147093713</v>
      </c>
      <c r="BA58" s="248">
        <v>0.2646960727090803</v>
      </c>
      <c r="BB58" s="244">
        <v>0.27090409186479053</v>
      </c>
      <c r="BC58" s="245">
        <v>0.35219111827641802</v>
      </c>
      <c r="BD58" s="245">
        <v>0.31354759341842225</v>
      </c>
      <c r="BE58" s="245">
        <v>0.29614306686240494</v>
      </c>
      <c r="BF58" s="245">
        <v>0.26890858322204686</v>
      </c>
      <c r="BG58" s="245">
        <v>0.2819909732375564</v>
      </c>
      <c r="BH58" s="248">
        <v>0.29627309740056373</v>
      </c>
      <c r="BI58" s="249">
        <v>0.25175792507204608</v>
      </c>
      <c r="BJ58" s="245">
        <v>0.17791083074949215</v>
      </c>
      <c r="BK58" s="246">
        <v>0.21350122032394053</v>
      </c>
      <c r="BL58" s="246">
        <v>0.22261271211969072</v>
      </c>
      <c r="BM58" s="245">
        <v>0.2012555045441769</v>
      </c>
      <c r="BN58" s="245">
        <v>0.21164098090530192</v>
      </c>
      <c r="BO58" s="248">
        <v>0.2125084061869536</v>
      </c>
      <c r="BP58" s="249">
        <v>0.23133649863622588</v>
      </c>
      <c r="BQ58" s="245">
        <v>0.25409047160731474</v>
      </c>
      <c r="BR58" s="248">
        <v>0.24177694799846247</v>
      </c>
    </row>
    <row r="59" spans="1:70" ht="18" customHeight="1" x14ac:dyDescent="0.3">
      <c r="A59" s="147" t="s">
        <v>223</v>
      </c>
      <c r="B59" s="271"/>
      <c r="C59" s="266"/>
      <c r="D59" s="266"/>
      <c r="E59" s="268"/>
      <c r="F59" s="267"/>
      <c r="G59" s="267"/>
      <c r="H59" s="267"/>
      <c r="I59" s="265"/>
      <c r="J59" s="270"/>
      <c r="K59" s="272"/>
      <c r="L59" s="264"/>
      <c r="M59" s="267"/>
      <c r="N59" s="267"/>
      <c r="O59" s="267"/>
      <c r="P59" s="267"/>
      <c r="Q59" s="267"/>
      <c r="R59" s="265"/>
      <c r="S59" s="269"/>
      <c r="T59" s="265"/>
      <c r="U59" s="267"/>
      <c r="V59" s="267"/>
      <c r="W59" s="267"/>
      <c r="X59" s="267"/>
      <c r="Y59" s="270"/>
      <c r="Z59" s="269"/>
      <c r="AA59" s="267"/>
      <c r="AB59" s="265"/>
      <c r="AC59" s="267"/>
      <c r="AD59" s="264"/>
      <c r="AE59" s="267"/>
      <c r="AF59" s="270"/>
      <c r="AG59" s="269"/>
      <c r="AH59" s="267"/>
      <c r="AI59" s="265"/>
      <c r="AJ59" s="267"/>
      <c r="AK59" s="264"/>
      <c r="AL59" s="267"/>
      <c r="AM59" s="270"/>
      <c r="AN59" s="269"/>
      <c r="AO59" s="267"/>
      <c r="AP59" s="267"/>
      <c r="AQ59" s="267"/>
      <c r="AR59" s="264"/>
      <c r="AS59" s="267"/>
      <c r="AT59" s="270"/>
      <c r="AU59" s="269"/>
      <c r="AV59" s="267"/>
      <c r="AW59" s="267"/>
      <c r="AX59" s="267"/>
      <c r="AY59" s="264"/>
      <c r="AZ59" s="267"/>
      <c r="BA59" s="270"/>
      <c r="BB59" s="268"/>
      <c r="BC59" s="267"/>
      <c r="BD59" s="267"/>
      <c r="BE59" s="267"/>
      <c r="BF59" s="267"/>
      <c r="BG59" s="267"/>
      <c r="BH59" s="270"/>
      <c r="BI59" s="269"/>
      <c r="BJ59" s="267"/>
      <c r="BK59" s="265"/>
      <c r="BL59" s="265"/>
      <c r="BM59" s="267"/>
      <c r="BN59" s="267"/>
      <c r="BO59" s="270"/>
      <c r="BP59" s="269"/>
      <c r="BQ59" s="267"/>
      <c r="BR59" s="270"/>
    </row>
    <row r="60" spans="1:70" ht="18" customHeight="1" thickBot="1" x14ac:dyDescent="0.35">
      <c r="A60" s="148" t="s">
        <v>224</v>
      </c>
      <c r="B60" s="243">
        <v>0.83917448405253281</v>
      </c>
      <c r="C60" s="242">
        <v>0.80895846748229239</v>
      </c>
      <c r="D60" s="242">
        <v>0.79291458679977811</v>
      </c>
      <c r="E60" s="244">
        <v>0.79105909439754418</v>
      </c>
      <c r="F60" s="245">
        <v>0.83798543689320393</v>
      </c>
      <c r="G60" s="245">
        <v>0.81726533378515753</v>
      </c>
      <c r="H60" s="245">
        <v>0.80858734841035729</v>
      </c>
      <c r="I60" s="246">
        <v>0.85173430061210609</v>
      </c>
      <c r="J60" s="248">
        <v>0.83409273653176097</v>
      </c>
      <c r="K60" s="250">
        <v>0.82666117928763838</v>
      </c>
      <c r="L60" s="247">
        <v>0.83800570757092496</v>
      </c>
      <c r="M60" s="245">
        <v>0.85131396957123096</v>
      </c>
      <c r="N60" s="245">
        <v>0.84530219155228636</v>
      </c>
      <c r="O60" s="245">
        <v>0.84783665532328634</v>
      </c>
      <c r="P60" s="245">
        <v>0.84108199492814872</v>
      </c>
      <c r="Q60" s="245">
        <v>0.8439662330473291</v>
      </c>
      <c r="R60" s="246">
        <v>0.8446036397843627</v>
      </c>
      <c r="S60" s="249">
        <v>0.794475740505179</v>
      </c>
      <c r="T60" s="246">
        <v>0.80578034682080923</v>
      </c>
      <c r="U60" s="245">
        <v>0.8007727602028496</v>
      </c>
      <c r="V60" s="245">
        <v>0.80856886833357422</v>
      </c>
      <c r="W60" s="245">
        <v>0.83523509561304854</v>
      </c>
      <c r="X60" s="245">
        <v>0.82286890080428965</v>
      </c>
      <c r="Y60" s="248">
        <v>0.812829755330432</v>
      </c>
      <c r="Z60" s="249">
        <v>0.76779996950754692</v>
      </c>
      <c r="AA60" s="245">
        <v>0.82326336541806799</v>
      </c>
      <c r="AB60" s="246">
        <v>0.79930180476880519</v>
      </c>
      <c r="AC60" s="245">
        <v>0.79237835997520289</v>
      </c>
      <c r="AD60" s="247">
        <v>0.82756635390130073</v>
      </c>
      <c r="AE60" s="245">
        <v>0.81315996010448621</v>
      </c>
      <c r="AF60" s="248">
        <v>0.80615610397815074</v>
      </c>
      <c r="AG60" s="249">
        <v>0.87926605504587152</v>
      </c>
      <c r="AH60" s="245">
        <v>0.86099744245524301</v>
      </c>
      <c r="AI60" s="246">
        <v>0.87033447952485155</v>
      </c>
      <c r="AJ60" s="245">
        <v>0.86700167504187609</v>
      </c>
      <c r="AK60" s="247">
        <v>0.82153146322971948</v>
      </c>
      <c r="AL60" s="245">
        <v>0.84313569438917624</v>
      </c>
      <c r="AM60" s="248">
        <v>0.85836834733893552</v>
      </c>
      <c r="AN60" s="249">
        <v>0.77638251630041055</v>
      </c>
      <c r="AO60" s="245">
        <v>0.83990107172300077</v>
      </c>
      <c r="AP60" s="245">
        <v>0.81412894375857336</v>
      </c>
      <c r="AQ60" s="245">
        <v>0.80646489602635374</v>
      </c>
      <c r="AR60" s="247">
        <v>0.79052093408871082</v>
      </c>
      <c r="AS60" s="245">
        <v>0.79694088466308388</v>
      </c>
      <c r="AT60" s="248">
        <v>0.80480695932917812</v>
      </c>
      <c r="AU60" s="249">
        <v>0.67695214105793455</v>
      </c>
      <c r="AV60" s="245">
        <v>0.73822811301011515</v>
      </c>
      <c r="AW60" s="245">
        <v>0.71042103257763378</v>
      </c>
      <c r="AX60" s="245">
        <v>0.70206848600730054</v>
      </c>
      <c r="AY60" s="247">
        <v>0.79361179361179357</v>
      </c>
      <c r="AZ60" s="245">
        <v>0.75459667852906287</v>
      </c>
      <c r="BA60" s="248">
        <v>0.73526223630451093</v>
      </c>
      <c r="BB60" s="244">
        <v>0.72877244056283352</v>
      </c>
      <c r="BC60" s="245">
        <v>0.64766231862816948</v>
      </c>
      <c r="BD60" s="245">
        <v>0.68629863140089187</v>
      </c>
      <c r="BE60" s="245">
        <v>0.7037234752435606</v>
      </c>
      <c r="BF60" s="245">
        <v>0.73109141677795308</v>
      </c>
      <c r="BG60" s="245">
        <v>0.71807259551204627</v>
      </c>
      <c r="BH60" s="248">
        <v>0.70369210425583739</v>
      </c>
      <c r="BI60" s="249">
        <v>0.74812680115273777</v>
      </c>
      <c r="BJ60" s="245">
        <v>0.82198225168395167</v>
      </c>
      <c r="BK60" s="246">
        <v>0.7864433104060351</v>
      </c>
      <c r="BL60" s="246">
        <v>0.77738728788030931</v>
      </c>
      <c r="BM60" s="245">
        <v>0.79865080108685471</v>
      </c>
      <c r="BN60" s="245">
        <v>0.78835901909469808</v>
      </c>
      <c r="BO60" s="248">
        <v>0.78746572862241992</v>
      </c>
      <c r="BP60" s="249">
        <v>0.76866350136377415</v>
      </c>
      <c r="BQ60" s="245">
        <v>0.74578922040423479</v>
      </c>
      <c r="BR60" s="248">
        <v>0.7582230520015375</v>
      </c>
    </row>
    <row r="61" spans="1:70" ht="18" customHeight="1" x14ac:dyDescent="0.3">
      <c r="A61" s="149" t="s">
        <v>190</v>
      </c>
      <c r="B61" s="289"/>
      <c r="C61" s="275"/>
      <c r="D61" s="275"/>
      <c r="E61" s="277"/>
      <c r="F61" s="276"/>
      <c r="G61" s="276"/>
      <c r="H61" s="276"/>
      <c r="I61" s="274"/>
      <c r="J61" s="279"/>
      <c r="K61" s="280"/>
      <c r="L61" s="273"/>
      <c r="M61" s="276"/>
      <c r="N61" s="276"/>
      <c r="O61" s="276"/>
      <c r="P61" s="276"/>
      <c r="Q61" s="276"/>
      <c r="R61" s="274"/>
      <c r="S61" s="278"/>
      <c r="T61" s="274"/>
      <c r="U61" s="276"/>
      <c r="V61" s="276"/>
      <c r="W61" s="276"/>
      <c r="X61" s="276"/>
      <c r="Y61" s="279"/>
      <c r="Z61" s="278"/>
      <c r="AA61" s="276"/>
      <c r="AB61" s="274"/>
      <c r="AC61" s="276"/>
      <c r="AD61" s="273"/>
      <c r="AE61" s="276"/>
      <c r="AF61" s="279"/>
      <c r="AG61" s="278"/>
      <c r="AH61" s="276"/>
      <c r="AI61" s="274"/>
      <c r="AJ61" s="276"/>
      <c r="AK61" s="273"/>
      <c r="AL61" s="276"/>
      <c r="AM61" s="279"/>
      <c r="AN61" s="278"/>
      <c r="AO61" s="276"/>
      <c r="AP61" s="276"/>
      <c r="AQ61" s="276"/>
      <c r="AR61" s="273"/>
      <c r="AS61" s="276"/>
      <c r="AT61" s="279"/>
      <c r="AU61" s="278"/>
      <c r="AV61" s="276"/>
      <c r="AW61" s="276"/>
      <c r="AX61" s="276"/>
      <c r="AY61" s="273"/>
      <c r="AZ61" s="276"/>
      <c r="BA61" s="279"/>
      <c r="BB61" s="277"/>
      <c r="BC61" s="276"/>
      <c r="BD61" s="276"/>
      <c r="BE61" s="276"/>
      <c r="BF61" s="276"/>
      <c r="BG61" s="276"/>
      <c r="BH61" s="279"/>
      <c r="BI61" s="278"/>
      <c r="BJ61" s="276"/>
      <c r="BK61" s="274"/>
      <c r="BL61" s="274"/>
      <c r="BM61" s="276"/>
      <c r="BN61" s="276"/>
      <c r="BO61" s="279"/>
      <c r="BP61" s="278"/>
      <c r="BQ61" s="276"/>
      <c r="BR61" s="279"/>
    </row>
    <row r="62" spans="1:70" ht="18" customHeight="1" thickBot="1" x14ac:dyDescent="0.35">
      <c r="A62" s="148" t="s">
        <v>191</v>
      </c>
      <c r="B62" s="243">
        <v>1</v>
      </c>
      <c r="C62" s="242">
        <v>1</v>
      </c>
      <c r="D62" s="242">
        <v>1</v>
      </c>
      <c r="E62" s="244">
        <v>1</v>
      </c>
      <c r="F62" s="245">
        <v>1</v>
      </c>
      <c r="G62" s="245">
        <v>1</v>
      </c>
      <c r="H62" s="245">
        <v>1</v>
      </c>
      <c r="I62" s="246">
        <v>1</v>
      </c>
      <c r="J62" s="248">
        <v>1</v>
      </c>
      <c r="K62" s="250">
        <v>1</v>
      </c>
      <c r="L62" s="247">
        <v>1</v>
      </c>
      <c r="M62" s="245">
        <v>1</v>
      </c>
      <c r="N62" s="245">
        <v>1</v>
      </c>
      <c r="O62" s="245">
        <v>1</v>
      </c>
      <c r="P62" s="245">
        <v>1</v>
      </c>
      <c r="Q62" s="245">
        <v>1</v>
      </c>
      <c r="R62" s="246">
        <v>1</v>
      </c>
      <c r="S62" s="249">
        <v>1</v>
      </c>
      <c r="T62" s="246">
        <v>1</v>
      </c>
      <c r="U62" s="245">
        <v>1</v>
      </c>
      <c r="V62" s="245">
        <v>1.0000066483595895</v>
      </c>
      <c r="W62" s="245">
        <v>1.0000647419072617</v>
      </c>
      <c r="X62" s="245">
        <v>1.0000378016085791</v>
      </c>
      <c r="Y62" s="248">
        <v>1.0000206268514795</v>
      </c>
      <c r="Z62" s="249">
        <v>1</v>
      </c>
      <c r="AA62" s="245">
        <v>1</v>
      </c>
      <c r="AB62" s="246">
        <v>1</v>
      </c>
      <c r="AC62" s="245">
        <v>1</v>
      </c>
      <c r="AD62" s="247">
        <v>1.0000647419072617</v>
      </c>
      <c r="AE62" s="245">
        <v>1.0000378016085791</v>
      </c>
      <c r="AF62" s="248">
        <v>1.0000206268514795</v>
      </c>
      <c r="AG62" s="249">
        <v>0.99987767584097853</v>
      </c>
      <c r="AH62" s="245">
        <v>1.0001278772378517</v>
      </c>
      <c r="AI62" s="246">
        <v>1</v>
      </c>
      <c r="AJ62" s="245">
        <v>1</v>
      </c>
      <c r="AK62" s="247">
        <v>0.99984836997725546</v>
      </c>
      <c r="AL62" s="245">
        <v>0.99992041384799046</v>
      </c>
      <c r="AM62" s="248">
        <v>0.99996498599439776</v>
      </c>
      <c r="AN62" s="249">
        <v>1</v>
      </c>
      <c r="AO62" s="245">
        <v>1</v>
      </c>
      <c r="AP62" s="245">
        <v>1</v>
      </c>
      <c r="AQ62" s="245">
        <v>0.99979411159151743</v>
      </c>
      <c r="AR62" s="247">
        <v>1</v>
      </c>
      <c r="AS62" s="245">
        <v>1</v>
      </c>
      <c r="AT62" s="248">
        <v>1</v>
      </c>
      <c r="AU62" s="249">
        <v>1</v>
      </c>
      <c r="AV62" s="245">
        <v>0.99965120334844793</v>
      </c>
      <c r="AW62" s="245">
        <v>0.99990474376071625</v>
      </c>
      <c r="AX62" s="245">
        <v>1</v>
      </c>
      <c r="AY62" s="247">
        <v>0.99987068408121038</v>
      </c>
      <c r="AZ62" s="245">
        <v>1</v>
      </c>
      <c r="BA62" s="248">
        <v>0.99995830901359128</v>
      </c>
      <c r="BB62" s="244">
        <v>0.999676532427624</v>
      </c>
      <c r="BC62" s="245">
        <v>0.9998534369045875</v>
      </c>
      <c r="BD62" s="245">
        <v>0.99984622481931407</v>
      </c>
      <c r="BE62" s="245">
        <v>0.99986654210596559</v>
      </c>
      <c r="BF62" s="245">
        <v>1</v>
      </c>
      <c r="BG62" s="245">
        <v>1.0000635687496027</v>
      </c>
      <c r="BH62" s="248">
        <v>0.99996520165640113</v>
      </c>
      <c r="BI62" s="249">
        <v>0.99988472622478386</v>
      </c>
      <c r="BJ62" s="245">
        <v>0.99989308243344377</v>
      </c>
      <c r="BK62" s="246">
        <v>0.99994453072997569</v>
      </c>
      <c r="BL62" s="246">
        <v>1</v>
      </c>
      <c r="BM62" s="245">
        <v>0.99990630563103156</v>
      </c>
      <c r="BN62" s="245">
        <v>1</v>
      </c>
      <c r="BO62" s="248">
        <v>0.99997413480937358</v>
      </c>
      <c r="BP62" s="249">
        <v>1</v>
      </c>
      <c r="BQ62" s="245">
        <v>0.99987969201154958</v>
      </c>
      <c r="BR62" s="248">
        <v>1</v>
      </c>
    </row>
    <row r="63" spans="1:70" ht="18" customHeight="1" x14ac:dyDescent="0.3">
      <c r="A63" s="240"/>
      <c r="B63" s="59"/>
      <c r="C63" s="59"/>
      <c r="D63" s="59"/>
      <c r="E63" s="59"/>
      <c r="F63" s="59"/>
      <c r="G63" s="59"/>
      <c r="H63" s="59"/>
      <c r="I63" s="59"/>
      <c r="J63" s="59"/>
      <c r="K63" s="59"/>
      <c r="L63" s="59"/>
      <c r="M63" s="59"/>
      <c r="N63" s="59"/>
      <c r="O63" s="59"/>
      <c r="P63" s="59"/>
      <c r="Q63" s="59"/>
      <c r="R63" s="59"/>
      <c r="S63" s="59"/>
      <c r="T63" s="59"/>
      <c r="U63" s="59"/>
      <c r="V63" s="59"/>
      <c r="W63" s="59"/>
      <c r="X63" s="59"/>
      <c r="Y63" s="59"/>
      <c r="Z63" s="218"/>
      <c r="AA63" s="59"/>
      <c r="AB63" s="59"/>
      <c r="AC63" s="59"/>
      <c r="AD63" s="59"/>
      <c r="AE63" s="59"/>
      <c r="AF63" s="59"/>
      <c r="AG63" s="218"/>
      <c r="AH63" s="59"/>
      <c r="AI63" s="59"/>
      <c r="AJ63" s="59"/>
      <c r="AK63" s="59"/>
      <c r="AL63" s="59"/>
      <c r="AM63" s="59"/>
      <c r="AN63" s="218"/>
      <c r="AO63" s="59"/>
      <c r="AP63" s="59"/>
      <c r="AQ63" s="59"/>
      <c r="AR63" s="59"/>
      <c r="AS63" s="59"/>
      <c r="AT63" s="59"/>
      <c r="AU63" s="218"/>
      <c r="AV63" s="59"/>
      <c r="AW63" s="59"/>
      <c r="AX63" s="59"/>
      <c r="AY63" s="59"/>
      <c r="AZ63" s="59"/>
      <c r="BA63" s="59"/>
      <c r="BB63" s="218"/>
      <c r="BC63" s="59"/>
      <c r="BD63" s="59"/>
      <c r="BE63" s="59"/>
      <c r="BF63" s="59"/>
      <c r="BG63" s="59"/>
      <c r="BH63" s="59"/>
      <c r="BL63" s="59"/>
      <c r="BM63" s="59"/>
      <c r="BN63" s="59"/>
      <c r="BO63" s="59"/>
    </row>
    <row r="64" spans="1:70" ht="20.25" thickBot="1" x14ac:dyDescent="0.35">
      <c r="A64" s="1" t="s">
        <v>211</v>
      </c>
    </row>
    <row r="65" spans="1:70" x14ac:dyDescent="0.3">
      <c r="A65" s="312"/>
      <c r="B65" s="102" t="s">
        <v>141</v>
      </c>
      <c r="C65" s="2" t="s">
        <v>123</v>
      </c>
      <c r="D65" s="102" t="s">
        <v>124</v>
      </c>
      <c r="E65" s="146"/>
      <c r="F65" s="4"/>
      <c r="G65" s="4"/>
      <c r="H65" s="4"/>
      <c r="I65" s="5"/>
      <c r="J65" s="282"/>
      <c r="K65" s="2" t="s">
        <v>125</v>
      </c>
      <c r="L65" s="563" t="s">
        <v>126</v>
      </c>
      <c r="M65" s="563"/>
      <c r="N65" s="563"/>
      <c r="O65" s="563"/>
      <c r="P65" s="563"/>
      <c r="Q65" s="563"/>
      <c r="R65" s="563"/>
      <c r="S65" s="562" t="s">
        <v>127</v>
      </c>
      <c r="T65" s="563"/>
      <c r="U65" s="563"/>
      <c r="V65" s="563"/>
      <c r="W65" s="563"/>
      <c r="X65" s="563"/>
      <c r="Y65" s="564"/>
      <c r="Z65" s="600" t="s">
        <v>154</v>
      </c>
      <c r="AA65" s="601"/>
      <c r="AB65" s="601"/>
      <c r="AC65" s="601"/>
      <c r="AD65" s="601"/>
      <c r="AE65" s="601"/>
      <c r="AF65" s="602"/>
      <c r="AG65" s="600" t="s">
        <v>155</v>
      </c>
      <c r="AH65" s="601"/>
      <c r="AI65" s="601"/>
      <c r="AJ65" s="601"/>
      <c r="AK65" s="601"/>
      <c r="AL65" s="601"/>
      <c r="AM65" s="602"/>
      <c r="AN65" s="586" t="s">
        <v>156</v>
      </c>
      <c r="AO65" s="587"/>
      <c r="AP65" s="587"/>
      <c r="AQ65" s="587"/>
      <c r="AR65" s="587"/>
      <c r="AS65" s="587"/>
      <c r="AT65" s="588"/>
      <c r="AU65" s="586" t="s">
        <v>131</v>
      </c>
      <c r="AV65" s="587"/>
      <c r="AW65" s="587"/>
      <c r="AX65" s="587"/>
      <c r="AY65" s="295"/>
      <c r="AZ65" s="295"/>
      <c r="BA65" s="296"/>
      <c r="BB65" s="301" t="s">
        <v>132</v>
      </c>
      <c r="BC65" s="307"/>
      <c r="BD65" s="307"/>
      <c r="BE65" s="307"/>
      <c r="BF65" s="307"/>
      <c r="BG65" s="307"/>
      <c r="BH65" s="487"/>
      <c r="BI65" s="586" t="s">
        <v>133</v>
      </c>
      <c r="BJ65" s="587"/>
      <c r="BK65" s="587"/>
      <c r="BL65" s="587"/>
      <c r="BM65" s="587"/>
      <c r="BN65" s="587"/>
      <c r="BO65" s="588"/>
      <c r="BP65" s="574" t="s">
        <v>810</v>
      </c>
      <c r="BQ65" s="575"/>
      <c r="BR65" s="576"/>
    </row>
    <row r="66" spans="1:70" s="410" customFormat="1" ht="20.25" thickBot="1" x14ac:dyDescent="0.35">
      <c r="A66" s="103"/>
      <c r="B66" s="26" t="s">
        <v>78</v>
      </c>
      <c r="C66" s="22" t="s">
        <v>71</v>
      </c>
      <c r="D66" s="26" t="s">
        <v>71</v>
      </c>
      <c r="E66" s="6" t="s">
        <v>72</v>
      </c>
      <c r="F66" s="7" t="s">
        <v>73</v>
      </c>
      <c r="G66" s="7" t="s">
        <v>74</v>
      </c>
      <c r="H66" s="7" t="s">
        <v>75</v>
      </c>
      <c r="I66" s="8" t="s">
        <v>76</v>
      </c>
      <c r="J66" s="241" t="s">
        <v>77</v>
      </c>
      <c r="K66" s="30" t="s">
        <v>78</v>
      </c>
      <c r="L66" s="6" t="s">
        <v>72</v>
      </c>
      <c r="M66" s="7" t="s">
        <v>73</v>
      </c>
      <c r="N66" s="7" t="s">
        <v>74</v>
      </c>
      <c r="O66" s="7" t="s">
        <v>75</v>
      </c>
      <c r="P66" s="8" t="s">
        <v>76</v>
      </c>
      <c r="Q66" s="9" t="s">
        <v>77</v>
      </c>
      <c r="R66" s="8" t="s">
        <v>78</v>
      </c>
      <c r="S66" s="109" t="s">
        <v>82</v>
      </c>
      <c r="T66" s="8" t="s">
        <v>73</v>
      </c>
      <c r="U66" s="7" t="s">
        <v>74</v>
      </c>
      <c r="V66" s="11" t="s">
        <v>75</v>
      </c>
      <c r="W66" s="13" t="s">
        <v>76</v>
      </c>
      <c r="X66" s="14" t="s">
        <v>77</v>
      </c>
      <c r="Y66" s="15" t="s">
        <v>78</v>
      </c>
      <c r="Z66" s="12" t="s">
        <v>82</v>
      </c>
      <c r="AA66" s="11" t="s">
        <v>142</v>
      </c>
      <c r="AB66" s="13" t="s">
        <v>74</v>
      </c>
      <c r="AC66" s="11" t="s">
        <v>75</v>
      </c>
      <c r="AD66" s="14" t="s">
        <v>76</v>
      </c>
      <c r="AE66" s="14" t="s">
        <v>77</v>
      </c>
      <c r="AF66" s="15" t="s">
        <v>78</v>
      </c>
      <c r="AG66" s="12" t="s">
        <v>82</v>
      </c>
      <c r="AH66" s="11" t="s">
        <v>142</v>
      </c>
      <c r="AI66" s="11" t="s">
        <v>74</v>
      </c>
      <c r="AJ66" s="11" t="s">
        <v>75</v>
      </c>
      <c r="AK66" s="11" t="s">
        <v>76</v>
      </c>
      <c r="AL66" s="11" t="s">
        <v>77</v>
      </c>
      <c r="AM66" s="15" t="s">
        <v>78</v>
      </c>
      <c r="AN66" s="12" t="s">
        <v>82</v>
      </c>
      <c r="AO66" s="11" t="s">
        <v>142</v>
      </c>
      <c r="AP66" s="11" t="s">
        <v>74</v>
      </c>
      <c r="AQ66" s="11" t="s">
        <v>75</v>
      </c>
      <c r="AR66" s="16" t="s">
        <v>76</v>
      </c>
      <c r="AS66" s="11" t="s">
        <v>77</v>
      </c>
      <c r="AT66" s="15" t="s">
        <v>78</v>
      </c>
      <c r="AU66" s="12" t="s">
        <v>87</v>
      </c>
      <c r="AV66" s="11" t="s">
        <v>88</v>
      </c>
      <c r="AW66" s="11" t="s">
        <v>89</v>
      </c>
      <c r="AX66" s="11" t="s">
        <v>86</v>
      </c>
      <c r="AY66" s="16" t="s">
        <v>76</v>
      </c>
      <c r="AZ66" s="11" t="s">
        <v>77</v>
      </c>
      <c r="BA66" s="15" t="s">
        <v>78</v>
      </c>
      <c r="BB66" s="6" t="s">
        <v>87</v>
      </c>
      <c r="BC66" s="7" t="s">
        <v>88</v>
      </c>
      <c r="BD66" s="7" t="s">
        <v>89</v>
      </c>
      <c r="BE66" s="7" t="s">
        <v>86</v>
      </c>
      <c r="BF66" s="7" t="s">
        <v>84</v>
      </c>
      <c r="BG66" s="7" t="s">
        <v>85</v>
      </c>
      <c r="BH66" s="10" t="s">
        <v>71</v>
      </c>
      <c r="BI66" s="109" t="s">
        <v>87</v>
      </c>
      <c r="BJ66" s="11" t="s">
        <v>88</v>
      </c>
      <c r="BK66" s="13" t="s">
        <v>89</v>
      </c>
      <c r="BL66" s="13" t="s">
        <v>86</v>
      </c>
      <c r="BM66" s="11" t="s">
        <v>84</v>
      </c>
      <c r="BN66" s="7" t="s">
        <v>85</v>
      </c>
      <c r="BO66" s="10" t="s">
        <v>71</v>
      </c>
      <c r="BP66" s="109" t="s">
        <v>87</v>
      </c>
      <c r="BQ66" s="11" t="s">
        <v>88</v>
      </c>
      <c r="BR66" s="15" t="s">
        <v>89</v>
      </c>
    </row>
    <row r="67" spans="1:70" ht="18" customHeight="1" x14ac:dyDescent="0.3">
      <c r="A67" s="147" t="s">
        <v>221</v>
      </c>
      <c r="B67" s="167"/>
      <c r="C67" s="166"/>
      <c r="D67" s="167"/>
      <c r="E67" s="171"/>
      <c r="F67" s="169"/>
      <c r="G67" s="169"/>
      <c r="H67" s="169"/>
      <c r="I67" s="170"/>
      <c r="J67" s="174"/>
      <c r="K67" s="166"/>
      <c r="L67" s="168"/>
      <c r="M67" s="169"/>
      <c r="N67" s="169"/>
      <c r="O67" s="169"/>
      <c r="P67" s="169"/>
      <c r="Q67" s="170"/>
      <c r="R67" s="170"/>
      <c r="S67" s="173"/>
      <c r="T67" s="170"/>
      <c r="U67" s="170"/>
      <c r="V67" s="169"/>
      <c r="W67" s="169"/>
      <c r="X67" s="170"/>
      <c r="Y67" s="172"/>
      <c r="Z67" s="173"/>
      <c r="AA67" s="169"/>
      <c r="AB67" s="170"/>
      <c r="AC67" s="169"/>
      <c r="AD67" s="168"/>
      <c r="AE67" s="170"/>
      <c r="AF67" s="172"/>
      <c r="AG67" s="173"/>
      <c r="AH67" s="169"/>
      <c r="AI67" s="170"/>
      <c r="AJ67" s="169"/>
      <c r="AK67" s="168"/>
      <c r="AL67" s="170"/>
      <c r="AM67" s="172"/>
      <c r="AN67" s="173"/>
      <c r="AO67" s="169"/>
      <c r="AP67" s="169"/>
      <c r="AQ67" s="169"/>
      <c r="AR67" s="168"/>
      <c r="AS67" s="170"/>
      <c r="AT67" s="172"/>
      <c r="AU67" s="173"/>
      <c r="AV67" s="169"/>
      <c r="AW67" s="169"/>
      <c r="AX67" s="169"/>
      <c r="AY67" s="168"/>
      <c r="AZ67" s="170"/>
      <c r="BA67" s="172"/>
      <c r="BB67" s="171"/>
      <c r="BC67" s="169"/>
      <c r="BD67" s="169"/>
      <c r="BE67" s="169"/>
      <c r="BF67" s="169"/>
      <c r="BG67" s="169"/>
      <c r="BH67" s="172"/>
      <c r="BI67" s="173"/>
      <c r="BJ67" s="169"/>
      <c r="BK67" s="170"/>
      <c r="BL67" s="170"/>
      <c r="BM67" s="169"/>
      <c r="BN67" s="169"/>
      <c r="BO67" s="172"/>
      <c r="BP67" s="173"/>
      <c r="BQ67" s="169"/>
      <c r="BR67" s="172"/>
    </row>
    <row r="68" spans="1:70" ht="18" customHeight="1" thickBot="1" x14ac:dyDescent="0.35">
      <c r="A68" s="148" t="s">
        <v>222</v>
      </c>
      <c r="B68" s="120"/>
      <c r="C68" s="176">
        <v>0.10755949603359771</v>
      </c>
      <c r="D68" s="120">
        <v>0.25847903939330097</v>
      </c>
      <c r="E68" s="180">
        <v>-0.81771007700033482</v>
      </c>
      <c r="F68" s="177"/>
      <c r="G68" s="177"/>
      <c r="H68" s="177"/>
      <c r="I68" s="177"/>
      <c r="J68" s="183"/>
      <c r="K68" s="176">
        <v>-0.22447271509876132</v>
      </c>
      <c r="L68" s="177">
        <v>-0.1138659320477502</v>
      </c>
      <c r="M68" s="178">
        <v>6.5543071161049404E-3</v>
      </c>
      <c r="N68" s="178">
        <v>-5.4242002781641152E-2</v>
      </c>
      <c r="O68" s="178">
        <v>-0.19606164383561642</v>
      </c>
      <c r="P68" s="178">
        <v>6.1162079510703737E-3</v>
      </c>
      <c r="Q68" s="178">
        <v>-8.9256865912762495E-2</v>
      </c>
      <c r="R68" s="179">
        <v>-7.2954888840923826E-2</v>
      </c>
      <c r="S68" s="182">
        <v>0.17202072538860103</v>
      </c>
      <c r="T68" s="179">
        <v>0.25023255813953482</v>
      </c>
      <c r="U68" s="179">
        <v>0.21323529411764697</v>
      </c>
      <c r="V68" s="178">
        <v>0.40899999999999997</v>
      </c>
      <c r="W68" s="178">
        <v>3.0000000000000001E-3</v>
      </c>
      <c r="X68" s="178">
        <v>0.17222172949002212</v>
      </c>
      <c r="Y68" s="181">
        <v>0.19170197904540154</v>
      </c>
      <c r="Z68" s="182">
        <v>0.34659593280282941</v>
      </c>
      <c r="AA68" s="178">
        <v>0.1339285714285714</v>
      </c>
      <c r="AB68" s="179">
        <v>0.23111111111111104</v>
      </c>
      <c r="AC68" s="178">
        <v>-4.6507589701621277E-2</v>
      </c>
      <c r="AD68" s="177">
        <v>0.14731248511907036</v>
      </c>
      <c r="AE68" s="178">
        <v>5.0191423037346361E-2</v>
      </c>
      <c r="AF68" s="181">
        <v>0.13767573988543202</v>
      </c>
      <c r="AG68" s="182">
        <v>-0.36263736263736268</v>
      </c>
      <c r="AH68" s="178">
        <v>-0.28608923884514437</v>
      </c>
      <c r="AI68" s="179">
        <v>-0.31933048900557925</v>
      </c>
      <c r="AJ68" s="178">
        <v>-0.3713161820364288</v>
      </c>
      <c r="AK68" s="177">
        <v>-0.22277635389583339</v>
      </c>
      <c r="AL68" s="178">
        <v>-0.29035451294904879</v>
      </c>
      <c r="AM68" s="181">
        <v>-0.30551667738845412</v>
      </c>
      <c r="AN68" s="182">
        <v>-6.0851926977687598E-2</v>
      </c>
      <c r="AO68" s="178">
        <v>-0.10753676470588236</v>
      </c>
      <c r="AP68" s="178">
        <v>-8.5342333654773395E-2</v>
      </c>
      <c r="AQ68" s="178">
        <v>0.18261964735516378</v>
      </c>
      <c r="AR68" s="177">
        <v>0.28911564625850339</v>
      </c>
      <c r="AS68" s="178">
        <v>0.24670050761421325</v>
      </c>
      <c r="AT68" s="181">
        <v>7.640949554896137E-2</v>
      </c>
      <c r="AU68" s="182">
        <v>0.66198704103671702</v>
      </c>
      <c r="AV68" s="178">
        <v>0.54376930998970141</v>
      </c>
      <c r="AW68" s="178">
        <v>0.60200316288877165</v>
      </c>
      <c r="AX68" s="178">
        <v>0.82534611288604909</v>
      </c>
      <c r="AY68" s="177">
        <v>5.2110817941952492E-2</v>
      </c>
      <c r="AZ68" s="178">
        <v>0.34771986970684043</v>
      </c>
      <c r="BA68" s="181">
        <v>0.45853434413048477</v>
      </c>
      <c r="BB68" s="179">
        <v>8.8369070825211171E-2</v>
      </c>
      <c r="BC68" s="178">
        <v>0.60306871247498339</v>
      </c>
      <c r="BD68" s="178">
        <v>0.34188877920368532</v>
      </c>
      <c r="BE68" s="178">
        <v>0.29463243873979006</v>
      </c>
      <c r="BF68" s="178">
        <v>0.38871473354231978</v>
      </c>
      <c r="BG68" s="178">
        <v>0.34018126888217526</v>
      </c>
      <c r="BH68" s="181">
        <v>0.34099858245392967</v>
      </c>
      <c r="BI68" s="182">
        <v>0.30388059701492542</v>
      </c>
      <c r="BJ68" s="178">
        <v>-0.30753225135247608</v>
      </c>
      <c r="BK68" s="179">
        <v>-5.6154977930358063E-2</v>
      </c>
      <c r="BL68" s="179">
        <v>-9.0130689499778871E-4</v>
      </c>
      <c r="BM68" s="178">
        <v>-3.0248306997742613E-2</v>
      </c>
      <c r="BN68" s="178">
        <v>-1.5554553651938696E-2</v>
      </c>
      <c r="BO68" s="181">
        <v>-3.5001174536058222E-2</v>
      </c>
      <c r="BP68" s="182">
        <v>4.8534798534798584E-2</v>
      </c>
      <c r="BQ68" s="178">
        <v>0.26923076923076916</v>
      </c>
      <c r="BR68" s="181">
        <v>0.14393348921797866</v>
      </c>
    </row>
    <row r="69" spans="1:70" ht="18" customHeight="1" x14ac:dyDescent="0.3">
      <c r="A69" s="147" t="s">
        <v>223</v>
      </c>
      <c r="B69" s="167"/>
      <c r="C69" s="166"/>
      <c r="D69" s="167"/>
      <c r="E69" s="171"/>
      <c r="F69" s="168"/>
      <c r="G69" s="168"/>
      <c r="H69" s="168"/>
      <c r="I69" s="168"/>
      <c r="J69" s="174"/>
      <c r="K69" s="166"/>
      <c r="L69" s="168"/>
      <c r="M69" s="169"/>
      <c r="N69" s="169"/>
      <c r="O69" s="169"/>
      <c r="P69" s="169"/>
      <c r="Q69" s="169"/>
      <c r="R69" s="170"/>
      <c r="S69" s="173"/>
      <c r="T69" s="170"/>
      <c r="U69" s="170"/>
      <c r="V69" s="169"/>
      <c r="W69" s="169"/>
      <c r="X69" s="169"/>
      <c r="Y69" s="172"/>
      <c r="Z69" s="173"/>
      <c r="AA69" s="169"/>
      <c r="AB69" s="170"/>
      <c r="AC69" s="169"/>
      <c r="AD69" s="168"/>
      <c r="AE69" s="169"/>
      <c r="AF69" s="172"/>
      <c r="AG69" s="173"/>
      <c r="AH69" s="169"/>
      <c r="AI69" s="170"/>
      <c r="AJ69" s="169"/>
      <c r="AK69" s="168"/>
      <c r="AL69" s="169"/>
      <c r="AM69" s="172"/>
      <c r="AN69" s="173"/>
      <c r="AO69" s="169"/>
      <c r="AP69" s="169"/>
      <c r="AQ69" s="169"/>
      <c r="AR69" s="168"/>
      <c r="AS69" s="169"/>
      <c r="AT69" s="172"/>
      <c r="AU69" s="173"/>
      <c r="AV69" s="169"/>
      <c r="AW69" s="169"/>
      <c r="AX69" s="169"/>
      <c r="AY69" s="168"/>
      <c r="AZ69" s="169"/>
      <c r="BA69" s="172"/>
      <c r="BB69" s="170"/>
      <c r="BC69" s="169"/>
      <c r="BD69" s="169"/>
      <c r="BE69" s="169"/>
      <c r="BF69" s="169"/>
      <c r="BG69" s="169"/>
      <c r="BH69" s="172"/>
      <c r="BI69" s="173"/>
      <c r="BJ69" s="169"/>
      <c r="BK69" s="170"/>
      <c r="BL69" s="170"/>
      <c r="BM69" s="169"/>
      <c r="BN69" s="169"/>
      <c r="BO69" s="172"/>
      <c r="BP69" s="173"/>
      <c r="BQ69" s="169"/>
      <c r="BR69" s="172"/>
    </row>
    <row r="70" spans="1:70" ht="18" customHeight="1" thickBot="1" x14ac:dyDescent="0.35">
      <c r="A70" s="148" t="s">
        <v>224</v>
      </c>
      <c r="B70" s="120"/>
      <c r="C70" s="176">
        <v>-0.10118941155428363</v>
      </c>
      <c r="D70" s="120">
        <v>0.1379533356549425</v>
      </c>
      <c r="E70" s="180">
        <v>-0.81975168313368885</v>
      </c>
      <c r="F70" s="177"/>
      <c r="G70" s="177"/>
      <c r="H70" s="177"/>
      <c r="I70" s="177"/>
      <c r="J70" s="183"/>
      <c r="K70" s="176">
        <v>-3.4056133601468863E-2</v>
      </c>
      <c r="L70" s="177">
        <v>0.21076885762794073</v>
      </c>
      <c r="M70" s="178">
        <v>0.11422881969587251</v>
      </c>
      <c r="N70" s="178">
        <v>0.15548875298020115</v>
      </c>
      <c r="O70" s="178">
        <v>6.0397243615727625E-2</v>
      </c>
      <c r="P70" s="178">
        <v>-7.3063614586105885E-2</v>
      </c>
      <c r="Q70" s="178">
        <v>-2.0163881748071932E-2</v>
      </c>
      <c r="R70" s="179">
        <v>5.6528626386060266E-2</v>
      </c>
      <c r="S70" s="182">
        <v>-0.12419871794871795</v>
      </c>
      <c r="T70" s="179">
        <v>-9.4069861900893614E-2</v>
      </c>
      <c r="U70" s="179">
        <v>-0.10756257288956672</v>
      </c>
      <c r="V70" s="178">
        <v>6.9282874617736967E-2</v>
      </c>
      <c r="W70" s="178">
        <v>-4.0528930366116156E-2</v>
      </c>
      <c r="X70" s="178">
        <v>6.5757153398378065E-3</v>
      </c>
      <c r="Y70" s="181">
        <v>-4.7926490747086992E-2</v>
      </c>
      <c r="Z70" s="182">
        <v>0.15187557182067701</v>
      </c>
      <c r="AA70" s="178">
        <v>0.27313486370157825</v>
      </c>
      <c r="AB70" s="179">
        <v>0.21984318455971041</v>
      </c>
      <c r="AC70" s="178">
        <v>-0.13843536709704274</v>
      </c>
      <c r="AD70" s="177">
        <v>8.6648602155171117E-2</v>
      </c>
      <c r="AE70" s="178">
        <v>-1.5917875112281488E-2</v>
      </c>
      <c r="AF70" s="181">
        <v>8.9608761296409156E-2</v>
      </c>
      <c r="AG70" s="182">
        <v>0.43444422271003802</v>
      </c>
      <c r="AH70" s="178">
        <v>-5.1556557261586144E-2</v>
      </c>
      <c r="AI70" s="179">
        <v>0.14717758549649784</v>
      </c>
      <c r="AJ70" s="178">
        <v>7.3856024869642489E-2</v>
      </c>
      <c r="AK70" s="177">
        <v>-0.25390029199516795</v>
      </c>
      <c r="AL70" s="178">
        <v>-0.12314223313342054</v>
      </c>
      <c r="AM70" s="181">
        <v>1.2314727100142253E-2</v>
      </c>
      <c r="AN70" s="182">
        <v>-0.55272676683361155</v>
      </c>
      <c r="AO70" s="178">
        <v>-0.24342789246992425</v>
      </c>
      <c r="AP70" s="178">
        <v>-0.40313195891099773</v>
      </c>
      <c r="AQ70" s="178">
        <v>-0.24323802163833075</v>
      </c>
      <c r="AR70" s="177">
        <v>5.5924695459579121E-2</v>
      </c>
      <c r="AS70" s="178">
        <v>-9.0145365301113833E-2</v>
      </c>
      <c r="AT70" s="181">
        <v>-0.2678768101162553</v>
      </c>
      <c r="AU70" s="182">
        <v>3.1104199066873672E-3</v>
      </c>
      <c r="AV70" s="178">
        <v>-0.16902237926972907</v>
      </c>
      <c r="AW70" s="178">
        <v>-0.10241906366590448</v>
      </c>
      <c r="AX70" s="178">
        <v>3.1146285422517295E-2</v>
      </c>
      <c r="AY70" s="177">
        <v>7.2714560391540006E-2</v>
      </c>
      <c r="AZ70" s="178">
        <v>5.5918663761800991E-2</v>
      </c>
      <c r="BA70" s="181">
        <v>-1.7383552484956488E-2</v>
      </c>
      <c r="BB70" s="179">
        <v>0.39720930232558138</v>
      </c>
      <c r="BC70" s="178">
        <v>4.3940467753366352E-2</v>
      </c>
      <c r="BD70" s="178">
        <v>0.19683561276481631</v>
      </c>
      <c r="BE70" s="178">
        <v>0.30552116860609058</v>
      </c>
      <c r="BF70" s="178">
        <v>-1.8738797458041412E-2</v>
      </c>
      <c r="BG70" s="178">
        <v>0.10984476321477699</v>
      </c>
      <c r="BH70" s="181">
        <v>0.14663188931730553</v>
      </c>
      <c r="BI70" s="182">
        <v>0.44030181979582772</v>
      </c>
      <c r="BJ70" s="178">
        <v>0.7397601267255034</v>
      </c>
      <c r="BK70" s="179">
        <v>0.58839345731570702</v>
      </c>
      <c r="BL70" s="179">
        <v>0.46823440166887909</v>
      </c>
      <c r="BM70" s="178">
        <v>0.41547658585187652</v>
      </c>
      <c r="BN70" s="178">
        <v>0.44006728045325771</v>
      </c>
      <c r="BO70" s="181">
        <v>0.50553852240134511</v>
      </c>
      <c r="BP70" s="182">
        <v>0.17241910631741142</v>
      </c>
      <c r="BQ70" s="178">
        <v>-0.19367845993756505</v>
      </c>
      <c r="BR70" s="181">
        <v>-2.609676964310903E-2</v>
      </c>
    </row>
    <row r="71" spans="1:70" ht="18" customHeight="1" x14ac:dyDescent="0.3">
      <c r="A71" s="147" t="s">
        <v>190</v>
      </c>
      <c r="B71" s="167"/>
      <c r="C71" s="166"/>
      <c r="D71" s="167"/>
      <c r="E71" s="171"/>
      <c r="F71" s="168"/>
      <c r="G71" s="168"/>
      <c r="H71" s="168"/>
      <c r="I71" s="168"/>
      <c r="J71" s="174"/>
      <c r="K71" s="166"/>
      <c r="L71" s="168"/>
      <c r="M71" s="169"/>
      <c r="N71" s="169"/>
      <c r="O71" s="169"/>
      <c r="P71" s="169"/>
      <c r="Q71" s="169"/>
      <c r="R71" s="170"/>
      <c r="S71" s="173"/>
      <c r="T71" s="170"/>
      <c r="U71" s="170"/>
      <c r="V71" s="169"/>
      <c r="W71" s="169"/>
      <c r="X71" s="169"/>
      <c r="Y71" s="172"/>
      <c r="Z71" s="173"/>
      <c r="AA71" s="169"/>
      <c r="AB71" s="170"/>
      <c r="AC71" s="169"/>
      <c r="AD71" s="168"/>
      <c r="AE71" s="169"/>
      <c r="AF71" s="172"/>
      <c r="AG71" s="173"/>
      <c r="AH71" s="169"/>
      <c r="AI71" s="170"/>
      <c r="AJ71" s="169"/>
      <c r="AK71" s="168"/>
      <c r="AL71" s="169"/>
      <c r="AM71" s="172"/>
      <c r="AN71" s="173"/>
      <c r="AO71" s="169"/>
      <c r="AP71" s="169"/>
      <c r="AQ71" s="169"/>
      <c r="AR71" s="168"/>
      <c r="AS71" s="169"/>
      <c r="AT71" s="172"/>
      <c r="AU71" s="173"/>
      <c r="AV71" s="169"/>
      <c r="AW71" s="169"/>
      <c r="AX71" s="169"/>
      <c r="AY71" s="168"/>
      <c r="AZ71" s="169"/>
      <c r="BA71" s="172"/>
      <c r="BB71" s="170"/>
      <c r="BC71" s="169"/>
      <c r="BD71" s="169"/>
      <c r="BE71" s="169"/>
      <c r="BF71" s="169"/>
      <c r="BG71" s="169"/>
      <c r="BH71" s="172"/>
      <c r="BI71" s="173"/>
      <c r="BJ71" s="169"/>
      <c r="BK71" s="170"/>
      <c r="BL71" s="170"/>
      <c r="BM71" s="169"/>
      <c r="BN71" s="169"/>
      <c r="BO71" s="172"/>
      <c r="BP71" s="173"/>
      <c r="BQ71" s="169"/>
      <c r="BR71" s="172"/>
    </row>
    <row r="72" spans="1:70" ht="18" customHeight="1" thickBot="1" x14ac:dyDescent="0.35">
      <c r="A72" s="148" t="s">
        <v>191</v>
      </c>
      <c r="B72" s="120"/>
      <c r="C72" s="176">
        <v>-6.7617260787992461E-2</v>
      </c>
      <c r="D72" s="120">
        <v>0.16097875080489366</v>
      </c>
      <c r="E72" s="180">
        <v>-0.8193288962839711</v>
      </c>
      <c r="F72" s="177"/>
      <c r="G72" s="177"/>
      <c r="H72" s="177"/>
      <c r="I72" s="177"/>
      <c r="J72" s="183"/>
      <c r="K72" s="176">
        <v>-7.3488630061009474E-2</v>
      </c>
      <c r="L72" s="177">
        <v>0.14293937068303908</v>
      </c>
      <c r="M72" s="178">
        <v>9.6783980582524354E-2</v>
      </c>
      <c r="N72" s="178">
        <v>0.11716367333107414</v>
      </c>
      <c r="O72" s="178">
        <v>1.1307767944936042E-2</v>
      </c>
      <c r="P72" s="178">
        <v>-6.1323962820222122E-2</v>
      </c>
      <c r="Q72" s="178">
        <v>-3.1626909675690151E-2</v>
      </c>
      <c r="R72" s="179">
        <v>3.4084106554923776E-2</v>
      </c>
      <c r="S72" s="182">
        <v>-7.6212858821554486E-2</v>
      </c>
      <c r="T72" s="179">
        <v>-4.2876901798063582E-2</v>
      </c>
      <c r="U72" s="179">
        <v>-5.7935845908849593E-2</v>
      </c>
      <c r="V72" s="178">
        <v>0.1212121212121211</v>
      </c>
      <c r="W72" s="178">
        <v>-3.3812341504649179E-2</v>
      </c>
      <c r="X72" s="178">
        <v>3.238306116800449E-2</v>
      </c>
      <c r="Y72" s="181">
        <v>-1.0709504685408322E-2</v>
      </c>
      <c r="Z72" s="182">
        <v>0.19189532982009805</v>
      </c>
      <c r="AA72" s="178">
        <v>0.24609826589595385</v>
      </c>
      <c r="AB72" s="179">
        <v>0.22208806246478296</v>
      </c>
      <c r="AC72" s="178">
        <v>-0.12083118947824834</v>
      </c>
      <c r="AD72" s="177">
        <v>9.6718160229971373E-2</v>
      </c>
      <c r="AE72" s="178">
        <v>-4.168163538873948E-3</v>
      </c>
      <c r="AF72" s="181">
        <v>9.8628936107961973E-2</v>
      </c>
      <c r="AG72" s="182">
        <v>0.247</v>
      </c>
      <c r="AH72" s="178">
        <v>-9.3123043024469387E-2</v>
      </c>
      <c r="AI72" s="179">
        <v>5.3550256883151182E-2</v>
      </c>
      <c r="AJ72" s="178">
        <v>-1.8571358821654393E-2</v>
      </c>
      <c r="AK72" s="177">
        <v>-0.24841951570182119</v>
      </c>
      <c r="AL72" s="178">
        <v>-0.15431687749965328</v>
      </c>
      <c r="AM72" s="181">
        <v>-4.9261661466511897E-2</v>
      </c>
      <c r="AN72" s="180">
        <v>-0.49345565749235476</v>
      </c>
      <c r="AO72" s="178">
        <v>-0.22442455242966752</v>
      </c>
      <c r="AP72" s="178">
        <v>-0.361925601750547</v>
      </c>
      <c r="AQ72" s="178">
        <v>-0.18643216080402014</v>
      </c>
      <c r="AR72" s="177">
        <v>9.7346474601971211E-2</v>
      </c>
      <c r="AS72" s="178">
        <v>-3.7405491444488681E-2</v>
      </c>
      <c r="AT72" s="181">
        <v>-0.21915266106442577</v>
      </c>
      <c r="AU72" s="180">
        <v>0.15044675199227231</v>
      </c>
      <c r="AV72" s="178">
        <v>-5.457543281121191E-2</v>
      </c>
      <c r="AW72" s="178">
        <v>2.8610621203213782E-2</v>
      </c>
      <c r="AX72" s="178">
        <v>0.1844760140004118</v>
      </c>
      <c r="AY72" s="177">
        <v>6.8536686472295161E-2</v>
      </c>
      <c r="AZ72" s="178">
        <v>0.11517155849524596</v>
      </c>
      <c r="BA72" s="181">
        <v>7.5557149903591858E-2</v>
      </c>
      <c r="BB72" s="179">
        <v>0.29785894206549113</v>
      </c>
      <c r="BC72" s="178">
        <v>0.18991977677014305</v>
      </c>
      <c r="BD72" s="178">
        <v>0.23890264812345219</v>
      </c>
      <c r="BE72" s="178">
        <v>0.3024508951851208</v>
      </c>
      <c r="BF72" s="178">
        <v>6.517522306995982E-2</v>
      </c>
      <c r="BG72" s="178">
        <v>0.16629596678529057</v>
      </c>
      <c r="BH72" s="181">
        <v>0.19807387642791618</v>
      </c>
      <c r="BI72" s="182">
        <v>0.40304059518033308</v>
      </c>
      <c r="BJ72" s="178">
        <v>0.37080463139381514</v>
      </c>
      <c r="BK72" s="179">
        <v>0.38612947870213743</v>
      </c>
      <c r="BL72" s="179">
        <v>0.3291071666889096</v>
      </c>
      <c r="BM72" s="178">
        <v>0.29573873983246335</v>
      </c>
      <c r="BN72" s="178">
        <v>0.31167757930201523</v>
      </c>
      <c r="BO72" s="181">
        <v>0.34537356021853349</v>
      </c>
      <c r="BP72" s="182">
        <v>0.14109510086455335</v>
      </c>
      <c r="BQ72" s="178">
        <v>-0.11130118678498879</v>
      </c>
      <c r="BR72" s="181">
        <v>1.0150876414466437E-2</v>
      </c>
    </row>
    <row r="74" spans="1:70" x14ac:dyDescent="0.3">
      <c r="BC74" s="1" t="s">
        <v>166</v>
      </c>
    </row>
    <row r="75" spans="1:70" x14ac:dyDescent="0.3">
      <c r="BC75" s="1" t="s">
        <v>167</v>
      </c>
      <c r="BD75" s="1" t="s">
        <v>167</v>
      </c>
    </row>
    <row r="76" spans="1:70" x14ac:dyDescent="0.3">
      <c r="BC76" s="1" t="s">
        <v>168</v>
      </c>
      <c r="BD76" s="1" t="s">
        <v>168</v>
      </c>
    </row>
    <row r="77" spans="1:70" x14ac:dyDescent="0.3">
      <c r="BC77" s="1" t="s">
        <v>169</v>
      </c>
      <c r="BD77" s="1" t="s">
        <v>169</v>
      </c>
    </row>
    <row r="80" spans="1:70" x14ac:dyDescent="0.3">
      <c r="BC80" s="1" t="s">
        <v>134</v>
      </c>
    </row>
    <row r="81" spans="55:55" x14ac:dyDescent="0.3">
      <c r="BC81" s="1" t="s">
        <v>135</v>
      </c>
    </row>
    <row r="83" spans="55:55" x14ac:dyDescent="0.3">
      <c r="BC83" s="1" t="s">
        <v>137</v>
      </c>
    </row>
    <row r="84" spans="55:55" x14ac:dyDescent="0.3">
      <c r="BC84" s="1" t="s">
        <v>139</v>
      </c>
    </row>
  </sheetData>
  <mergeCells count="45">
    <mergeCell ref="BP65:BR65"/>
    <mergeCell ref="BP6:BR6"/>
    <mergeCell ref="BP18:BR18"/>
    <mergeCell ref="BP30:BR30"/>
    <mergeCell ref="BP45:BR45"/>
    <mergeCell ref="BP55:BR55"/>
    <mergeCell ref="BI65:BO65"/>
    <mergeCell ref="BI6:BO6"/>
    <mergeCell ref="BI18:BO18"/>
    <mergeCell ref="BI30:BO30"/>
    <mergeCell ref="BI45:BO45"/>
    <mergeCell ref="BI55:BO55"/>
    <mergeCell ref="AU45:AX45"/>
    <mergeCell ref="AN6:AT6"/>
    <mergeCell ref="AN18:AT18"/>
    <mergeCell ref="AN30:AT30"/>
    <mergeCell ref="AN45:AT45"/>
    <mergeCell ref="L30:R30"/>
    <mergeCell ref="S30:Y30"/>
    <mergeCell ref="Z30:AF30"/>
    <mergeCell ref="AG30:AM30"/>
    <mergeCell ref="L45:R45"/>
    <mergeCell ref="S45:Y45"/>
    <mergeCell ref="Z45:AF45"/>
    <mergeCell ref="AG45:AM45"/>
    <mergeCell ref="L6:R6"/>
    <mergeCell ref="S6:Y6"/>
    <mergeCell ref="Z6:AF6"/>
    <mergeCell ref="AG6:AM6"/>
    <mergeCell ref="L18:R18"/>
    <mergeCell ref="S18:Y18"/>
    <mergeCell ref="Z18:AF18"/>
    <mergeCell ref="AG18:AM18"/>
    <mergeCell ref="AU55:AX55"/>
    <mergeCell ref="AU65:AX65"/>
    <mergeCell ref="L55:R55"/>
    <mergeCell ref="S55:Y55"/>
    <mergeCell ref="Z55:AF55"/>
    <mergeCell ref="AG55:AM55"/>
    <mergeCell ref="L65:R65"/>
    <mergeCell ref="S65:Y65"/>
    <mergeCell ref="Z65:AF65"/>
    <mergeCell ref="AG65:AM65"/>
    <mergeCell ref="AN65:AT65"/>
    <mergeCell ref="AN55:AT55"/>
  </mergeCells>
  <phoneticPr fontId="3"/>
  <pageMargins left="0.7" right="0.7" top="0.75" bottom="0.75" header="0.3" footer="0.3"/>
  <pageSetup paperSize="8" scale="47"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CC36B1-EB40-4F4E-9745-398EF1F6B969}">
  <sheetPr>
    <pageSetUpPr fitToPage="1"/>
  </sheetPr>
  <dimension ref="A1:BR25"/>
  <sheetViews>
    <sheetView zoomScale="102" zoomScaleNormal="102" workbookViewId="0">
      <pane xSplit="1" ySplit="6" topLeftCell="BF7" activePane="bottomRight" state="frozen"/>
      <selection pane="topRight" activeCell="B1" sqref="B1"/>
      <selection pane="bottomLeft" activeCell="A7" sqref="A7"/>
      <selection pane="bottomRight" activeCell="BQ25" sqref="BQ25"/>
    </sheetView>
  </sheetViews>
  <sheetFormatPr defaultColWidth="8.375" defaultRowHeight="19.5" x14ac:dyDescent="0.3"/>
  <cols>
    <col min="1" max="1" width="30.375" style="1" customWidth="1"/>
    <col min="2" max="2" width="15.5" style="1" customWidth="1"/>
    <col min="3" max="3" width="17.125" style="1" customWidth="1"/>
    <col min="4" max="25" width="14.125" style="1" customWidth="1"/>
    <col min="26" max="26" width="16.125" style="1" customWidth="1"/>
    <col min="27" max="32" width="14.125" style="1" customWidth="1"/>
    <col min="33" max="33" width="16.125" style="1" customWidth="1"/>
    <col min="34" max="34" width="14.125" style="1" customWidth="1"/>
    <col min="35" max="35" width="14.375" style="1" customWidth="1"/>
    <col min="36" max="36" width="11.5" style="1" customWidth="1"/>
    <col min="37" max="39" width="14.125" style="1" customWidth="1"/>
    <col min="40" max="40" width="16.125" style="1" bestFit="1" customWidth="1"/>
    <col min="41" max="41" width="14.125" style="1" customWidth="1"/>
    <col min="42" max="42" width="14.375" style="1" customWidth="1"/>
    <col min="43" max="43" width="13.125" style="1" customWidth="1"/>
    <col min="44" max="46" width="14.125" style="1" customWidth="1"/>
    <col min="47" max="47" width="16.125" style="1" bestFit="1" customWidth="1"/>
    <col min="48" max="48" width="14.125" style="1" customWidth="1"/>
    <col min="49" max="49" width="14.375" style="1" customWidth="1"/>
    <col min="50" max="50" width="13.125" style="1" customWidth="1"/>
    <col min="51" max="53" width="14.125" style="1" customWidth="1"/>
    <col min="54" max="54" width="16.125" style="1" bestFit="1" customWidth="1"/>
    <col min="55" max="55" width="14.125" style="1" customWidth="1"/>
    <col min="56" max="56" width="14.375" style="1" customWidth="1"/>
    <col min="57" max="57" width="13.125" style="1" customWidth="1"/>
    <col min="58" max="58" width="14.125" style="1" customWidth="1"/>
    <col min="59" max="59" width="14.375" style="1" customWidth="1"/>
    <col min="60" max="60" width="13.125" style="1" customWidth="1"/>
    <col min="61" max="63" width="14.125" style="1" customWidth="1"/>
    <col min="64" max="64" width="13.125" style="1" customWidth="1"/>
    <col min="65" max="65" width="14.125" style="1" customWidth="1"/>
    <col min="66" max="66" width="14.375" style="1" customWidth="1"/>
    <col min="67" max="67" width="13.125" style="1" customWidth="1"/>
    <col min="68" max="130" width="14.125" style="1" customWidth="1"/>
    <col min="131" max="270" width="8.375" style="1"/>
    <col min="271" max="271" width="42.625" style="1" customWidth="1"/>
    <col min="272" max="272" width="12.125" style="1" customWidth="1"/>
    <col min="273" max="275" width="11.625" style="1" customWidth="1"/>
    <col min="276" max="279" width="0" style="1" hidden="1" customWidth="1"/>
    <col min="280" max="286" width="11.625" style="1" customWidth="1"/>
    <col min="287" max="287" width="2.375" style="1" customWidth="1"/>
    <col min="288" max="526" width="8.375" style="1"/>
    <col min="527" max="527" width="42.625" style="1" customWidth="1"/>
    <col min="528" max="528" width="12.125" style="1" customWidth="1"/>
    <col min="529" max="531" width="11.625" style="1" customWidth="1"/>
    <col min="532" max="535" width="0" style="1" hidden="1" customWidth="1"/>
    <col min="536" max="542" width="11.625" style="1" customWidth="1"/>
    <col min="543" max="543" width="2.375" style="1" customWidth="1"/>
    <col min="544" max="782" width="8.375" style="1"/>
    <col min="783" max="783" width="42.625" style="1" customWidth="1"/>
    <col min="784" max="784" width="12.125" style="1" customWidth="1"/>
    <col min="785" max="787" width="11.625" style="1" customWidth="1"/>
    <col min="788" max="791" width="0" style="1" hidden="1" customWidth="1"/>
    <col min="792" max="798" width="11.625" style="1" customWidth="1"/>
    <col min="799" max="799" width="2.375" style="1" customWidth="1"/>
    <col min="800" max="1038" width="8.375" style="1"/>
    <col min="1039" max="1039" width="42.625" style="1" customWidth="1"/>
    <col min="1040" max="1040" width="12.125" style="1" customWidth="1"/>
    <col min="1041" max="1043" width="11.625" style="1" customWidth="1"/>
    <col min="1044" max="1047" width="0" style="1" hidden="1" customWidth="1"/>
    <col min="1048" max="1054" width="11.625" style="1" customWidth="1"/>
    <col min="1055" max="1055" width="2.375" style="1" customWidth="1"/>
    <col min="1056" max="1294" width="8.375" style="1"/>
    <col min="1295" max="1295" width="42.625" style="1" customWidth="1"/>
    <col min="1296" max="1296" width="12.125" style="1" customWidth="1"/>
    <col min="1297" max="1299" width="11.625" style="1" customWidth="1"/>
    <col min="1300" max="1303" width="0" style="1" hidden="1" customWidth="1"/>
    <col min="1304" max="1310" width="11.625" style="1" customWidth="1"/>
    <col min="1311" max="1311" width="2.375" style="1" customWidth="1"/>
    <col min="1312" max="1550" width="8.375" style="1"/>
    <col min="1551" max="1551" width="42.625" style="1" customWidth="1"/>
    <col min="1552" max="1552" width="12.125" style="1" customWidth="1"/>
    <col min="1553" max="1555" width="11.625" style="1" customWidth="1"/>
    <col min="1556" max="1559" width="0" style="1" hidden="1" customWidth="1"/>
    <col min="1560" max="1566" width="11.625" style="1" customWidth="1"/>
    <col min="1567" max="1567" width="2.375" style="1" customWidth="1"/>
    <col min="1568" max="1806" width="8.375" style="1"/>
    <col min="1807" max="1807" width="42.625" style="1" customWidth="1"/>
    <col min="1808" max="1808" width="12.125" style="1" customWidth="1"/>
    <col min="1809" max="1811" width="11.625" style="1" customWidth="1"/>
    <col min="1812" max="1815" width="0" style="1" hidden="1" customWidth="1"/>
    <col min="1816" max="1822" width="11.625" style="1" customWidth="1"/>
    <col min="1823" max="1823" width="2.375" style="1" customWidth="1"/>
    <col min="1824" max="2062" width="8.375" style="1"/>
    <col min="2063" max="2063" width="42.625" style="1" customWidth="1"/>
    <col min="2064" max="2064" width="12.125" style="1" customWidth="1"/>
    <col min="2065" max="2067" width="11.625" style="1" customWidth="1"/>
    <col min="2068" max="2071" width="0" style="1" hidden="1" customWidth="1"/>
    <col min="2072" max="2078" width="11.625" style="1" customWidth="1"/>
    <col min="2079" max="2079" width="2.375" style="1" customWidth="1"/>
    <col min="2080" max="2318" width="8.375" style="1"/>
    <col min="2319" max="2319" width="42.625" style="1" customWidth="1"/>
    <col min="2320" max="2320" width="12.125" style="1" customWidth="1"/>
    <col min="2321" max="2323" width="11.625" style="1" customWidth="1"/>
    <col min="2324" max="2327" width="0" style="1" hidden="1" customWidth="1"/>
    <col min="2328" max="2334" width="11.625" style="1" customWidth="1"/>
    <col min="2335" max="2335" width="2.375" style="1" customWidth="1"/>
    <col min="2336" max="2574" width="8.375" style="1"/>
    <col min="2575" max="2575" width="42.625" style="1" customWidth="1"/>
    <col min="2576" max="2576" width="12.125" style="1" customWidth="1"/>
    <col min="2577" max="2579" width="11.625" style="1" customWidth="1"/>
    <col min="2580" max="2583" width="0" style="1" hidden="1" customWidth="1"/>
    <col min="2584" max="2590" width="11.625" style="1" customWidth="1"/>
    <col min="2591" max="2591" width="2.375" style="1" customWidth="1"/>
    <col min="2592" max="2830" width="8.375" style="1"/>
    <col min="2831" max="2831" width="42.625" style="1" customWidth="1"/>
    <col min="2832" max="2832" width="12.125" style="1" customWidth="1"/>
    <col min="2833" max="2835" width="11.625" style="1" customWidth="1"/>
    <col min="2836" max="2839" width="0" style="1" hidden="1" customWidth="1"/>
    <col min="2840" max="2846" width="11.625" style="1" customWidth="1"/>
    <col min="2847" max="2847" width="2.375" style="1" customWidth="1"/>
    <col min="2848" max="3086" width="8.375" style="1"/>
    <col min="3087" max="3087" width="42.625" style="1" customWidth="1"/>
    <col min="3088" max="3088" width="12.125" style="1" customWidth="1"/>
    <col min="3089" max="3091" width="11.625" style="1" customWidth="1"/>
    <col min="3092" max="3095" width="0" style="1" hidden="1" customWidth="1"/>
    <col min="3096" max="3102" width="11.625" style="1" customWidth="1"/>
    <col min="3103" max="3103" width="2.375" style="1" customWidth="1"/>
    <col min="3104" max="3342" width="8.375" style="1"/>
    <col min="3343" max="3343" width="42.625" style="1" customWidth="1"/>
    <col min="3344" max="3344" width="12.125" style="1" customWidth="1"/>
    <col min="3345" max="3347" width="11.625" style="1" customWidth="1"/>
    <col min="3348" max="3351" width="0" style="1" hidden="1" customWidth="1"/>
    <col min="3352" max="3358" width="11.625" style="1" customWidth="1"/>
    <col min="3359" max="3359" width="2.375" style="1" customWidth="1"/>
    <col min="3360" max="3598" width="8.375" style="1"/>
    <col min="3599" max="3599" width="42.625" style="1" customWidth="1"/>
    <col min="3600" max="3600" width="12.125" style="1" customWidth="1"/>
    <col min="3601" max="3603" width="11.625" style="1" customWidth="1"/>
    <col min="3604" max="3607" width="0" style="1" hidden="1" customWidth="1"/>
    <col min="3608" max="3614" width="11.625" style="1" customWidth="1"/>
    <col min="3615" max="3615" width="2.375" style="1" customWidth="1"/>
    <col min="3616" max="3854" width="8.375" style="1"/>
    <col min="3855" max="3855" width="42.625" style="1" customWidth="1"/>
    <col min="3856" max="3856" width="12.125" style="1" customWidth="1"/>
    <col min="3857" max="3859" width="11.625" style="1" customWidth="1"/>
    <col min="3860" max="3863" width="0" style="1" hidden="1" customWidth="1"/>
    <col min="3864" max="3870" width="11.625" style="1" customWidth="1"/>
    <col min="3871" max="3871" width="2.375" style="1" customWidth="1"/>
    <col min="3872" max="4110" width="8.375" style="1"/>
    <col min="4111" max="4111" width="42.625" style="1" customWidth="1"/>
    <col min="4112" max="4112" width="12.125" style="1" customWidth="1"/>
    <col min="4113" max="4115" width="11.625" style="1" customWidth="1"/>
    <col min="4116" max="4119" width="0" style="1" hidden="1" customWidth="1"/>
    <col min="4120" max="4126" width="11.625" style="1" customWidth="1"/>
    <col min="4127" max="4127" width="2.375" style="1" customWidth="1"/>
    <col min="4128" max="4366" width="8.375" style="1"/>
    <col min="4367" max="4367" width="42.625" style="1" customWidth="1"/>
    <col min="4368" max="4368" width="12.125" style="1" customWidth="1"/>
    <col min="4369" max="4371" width="11.625" style="1" customWidth="1"/>
    <col min="4372" max="4375" width="0" style="1" hidden="1" customWidth="1"/>
    <col min="4376" max="4382" width="11.625" style="1" customWidth="1"/>
    <col min="4383" max="4383" width="2.375" style="1" customWidth="1"/>
    <col min="4384" max="4622" width="8.375" style="1"/>
    <col min="4623" max="4623" width="42.625" style="1" customWidth="1"/>
    <col min="4624" max="4624" width="12.125" style="1" customWidth="1"/>
    <col min="4625" max="4627" width="11.625" style="1" customWidth="1"/>
    <col min="4628" max="4631" width="0" style="1" hidden="1" customWidth="1"/>
    <col min="4632" max="4638" width="11.625" style="1" customWidth="1"/>
    <col min="4639" max="4639" width="2.375" style="1" customWidth="1"/>
    <col min="4640" max="4878" width="8.375" style="1"/>
    <col min="4879" max="4879" width="42.625" style="1" customWidth="1"/>
    <col min="4880" max="4880" width="12.125" style="1" customWidth="1"/>
    <col min="4881" max="4883" width="11.625" style="1" customWidth="1"/>
    <col min="4884" max="4887" width="0" style="1" hidden="1" customWidth="1"/>
    <col min="4888" max="4894" width="11.625" style="1" customWidth="1"/>
    <col min="4895" max="4895" width="2.375" style="1" customWidth="1"/>
    <col min="4896" max="5134" width="8.375" style="1"/>
    <col min="5135" max="5135" width="42.625" style="1" customWidth="1"/>
    <col min="5136" max="5136" width="12.125" style="1" customWidth="1"/>
    <col min="5137" max="5139" width="11.625" style="1" customWidth="1"/>
    <col min="5140" max="5143" width="0" style="1" hidden="1" customWidth="1"/>
    <col min="5144" max="5150" width="11.625" style="1" customWidth="1"/>
    <col min="5151" max="5151" width="2.375" style="1" customWidth="1"/>
    <col min="5152" max="5390" width="8.375" style="1"/>
    <col min="5391" max="5391" width="42.625" style="1" customWidth="1"/>
    <col min="5392" max="5392" width="12.125" style="1" customWidth="1"/>
    <col min="5393" max="5395" width="11.625" style="1" customWidth="1"/>
    <col min="5396" max="5399" width="0" style="1" hidden="1" customWidth="1"/>
    <col min="5400" max="5406" width="11.625" style="1" customWidth="1"/>
    <col min="5407" max="5407" width="2.375" style="1" customWidth="1"/>
    <col min="5408" max="5646" width="8.375" style="1"/>
    <col min="5647" max="5647" width="42.625" style="1" customWidth="1"/>
    <col min="5648" max="5648" width="12.125" style="1" customWidth="1"/>
    <col min="5649" max="5651" width="11.625" style="1" customWidth="1"/>
    <col min="5652" max="5655" width="0" style="1" hidden="1" customWidth="1"/>
    <col min="5656" max="5662" width="11.625" style="1" customWidth="1"/>
    <col min="5663" max="5663" width="2.375" style="1" customWidth="1"/>
    <col min="5664" max="5902" width="8.375" style="1"/>
    <col min="5903" max="5903" width="42.625" style="1" customWidth="1"/>
    <col min="5904" max="5904" width="12.125" style="1" customWidth="1"/>
    <col min="5905" max="5907" width="11.625" style="1" customWidth="1"/>
    <col min="5908" max="5911" width="0" style="1" hidden="1" customWidth="1"/>
    <col min="5912" max="5918" width="11.625" style="1" customWidth="1"/>
    <col min="5919" max="5919" width="2.375" style="1" customWidth="1"/>
    <col min="5920" max="6158" width="8.375" style="1"/>
    <col min="6159" max="6159" width="42.625" style="1" customWidth="1"/>
    <col min="6160" max="6160" width="12.125" style="1" customWidth="1"/>
    <col min="6161" max="6163" width="11.625" style="1" customWidth="1"/>
    <col min="6164" max="6167" width="0" style="1" hidden="1" customWidth="1"/>
    <col min="6168" max="6174" width="11.625" style="1" customWidth="1"/>
    <col min="6175" max="6175" width="2.375" style="1" customWidth="1"/>
    <col min="6176" max="6414" width="8.375" style="1"/>
    <col min="6415" max="6415" width="42.625" style="1" customWidth="1"/>
    <col min="6416" max="6416" width="12.125" style="1" customWidth="1"/>
    <col min="6417" max="6419" width="11.625" style="1" customWidth="1"/>
    <col min="6420" max="6423" width="0" style="1" hidden="1" customWidth="1"/>
    <col min="6424" max="6430" width="11.625" style="1" customWidth="1"/>
    <col min="6431" max="6431" width="2.375" style="1" customWidth="1"/>
    <col min="6432" max="6670" width="8.375" style="1"/>
    <col min="6671" max="6671" width="42.625" style="1" customWidth="1"/>
    <col min="6672" max="6672" width="12.125" style="1" customWidth="1"/>
    <col min="6673" max="6675" width="11.625" style="1" customWidth="1"/>
    <col min="6676" max="6679" width="0" style="1" hidden="1" customWidth="1"/>
    <col min="6680" max="6686" width="11.625" style="1" customWidth="1"/>
    <col min="6687" max="6687" width="2.375" style="1" customWidth="1"/>
    <col min="6688" max="6926" width="8.375" style="1"/>
    <col min="6927" max="6927" width="42.625" style="1" customWidth="1"/>
    <col min="6928" max="6928" width="12.125" style="1" customWidth="1"/>
    <col min="6929" max="6931" width="11.625" style="1" customWidth="1"/>
    <col min="6932" max="6935" width="0" style="1" hidden="1" customWidth="1"/>
    <col min="6936" max="6942" width="11.625" style="1" customWidth="1"/>
    <col min="6943" max="6943" width="2.375" style="1" customWidth="1"/>
    <col min="6944" max="7182" width="8.375" style="1"/>
    <col min="7183" max="7183" width="42.625" style="1" customWidth="1"/>
    <col min="7184" max="7184" width="12.125" style="1" customWidth="1"/>
    <col min="7185" max="7187" width="11.625" style="1" customWidth="1"/>
    <col min="7188" max="7191" width="0" style="1" hidden="1" customWidth="1"/>
    <col min="7192" max="7198" width="11.625" style="1" customWidth="1"/>
    <col min="7199" max="7199" width="2.375" style="1" customWidth="1"/>
    <col min="7200" max="7438" width="8.375" style="1"/>
    <col min="7439" max="7439" width="42.625" style="1" customWidth="1"/>
    <col min="7440" max="7440" width="12.125" style="1" customWidth="1"/>
    <col min="7441" max="7443" width="11.625" style="1" customWidth="1"/>
    <col min="7444" max="7447" width="0" style="1" hidden="1" customWidth="1"/>
    <col min="7448" max="7454" width="11.625" style="1" customWidth="1"/>
    <col min="7455" max="7455" width="2.375" style="1" customWidth="1"/>
    <col min="7456" max="7694" width="8.375" style="1"/>
    <col min="7695" max="7695" width="42.625" style="1" customWidth="1"/>
    <col min="7696" max="7696" width="12.125" style="1" customWidth="1"/>
    <col min="7697" max="7699" width="11.625" style="1" customWidth="1"/>
    <col min="7700" max="7703" width="0" style="1" hidden="1" customWidth="1"/>
    <col min="7704" max="7710" width="11.625" style="1" customWidth="1"/>
    <col min="7711" max="7711" width="2.375" style="1" customWidth="1"/>
    <col min="7712" max="7950" width="8.375" style="1"/>
    <col min="7951" max="7951" width="42.625" style="1" customWidth="1"/>
    <col min="7952" max="7952" width="12.125" style="1" customWidth="1"/>
    <col min="7953" max="7955" width="11.625" style="1" customWidth="1"/>
    <col min="7956" max="7959" width="0" style="1" hidden="1" customWidth="1"/>
    <col min="7960" max="7966" width="11.625" style="1" customWidth="1"/>
    <col min="7967" max="7967" width="2.375" style="1" customWidth="1"/>
    <col min="7968" max="8206" width="8.375" style="1"/>
    <col min="8207" max="8207" width="42.625" style="1" customWidth="1"/>
    <col min="8208" max="8208" width="12.125" style="1" customWidth="1"/>
    <col min="8209" max="8211" width="11.625" style="1" customWidth="1"/>
    <col min="8212" max="8215" width="0" style="1" hidden="1" customWidth="1"/>
    <col min="8216" max="8222" width="11.625" style="1" customWidth="1"/>
    <col min="8223" max="8223" width="2.375" style="1" customWidth="1"/>
    <col min="8224" max="8462" width="8.375" style="1"/>
    <col min="8463" max="8463" width="42.625" style="1" customWidth="1"/>
    <col min="8464" max="8464" width="12.125" style="1" customWidth="1"/>
    <col min="8465" max="8467" width="11.625" style="1" customWidth="1"/>
    <col min="8468" max="8471" width="0" style="1" hidden="1" customWidth="1"/>
    <col min="8472" max="8478" width="11.625" style="1" customWidth="1"/>
    <col min="8479" max="8479" width="2.375" style="1" customWidth="1"/>
    <col min="8480" max="8718" width="8.375" style="1"/>
    <col min="8719" max="8719" width="42.625" style="1" customWidth="1"/>
    <col min="8720" max="8720" width="12.125" style="1" customWidth="1"/>
    <col min="8721" max="8723" width="11.625" style="1" customWidth="1"/>
    <col min="8724" max="8727" width="0" style="1" hidden="1" customWidth="1"/>
    <col min="8728" max="8734" width="11.625" style="1" customWidth="1"/>
    <col min="8735" max="8735" width="2.375" style="1" customWidth="1"/>
    <col min="8736" max="8974" width="8.375" style="1"/>
    <col min="8975" max="8975" width="42.625" style="1" customWidth="1"/>
    <col min="8976" max="8976" width="12.125" style="1" customWidth="1"/>
    <col min="8977" max="8979" width="11.625" style="1" customWidth="1"/>
    <col min="8980" max="8983" width="0" style="1" hidden="1" customWidth="1"/>
    <col min="8984" max="8990" width="11.625" style="1" customWidth="1"/>
    <col min="8991" max="8991" width="2.375" style="1" customWidth="1"/>
    <col min="8992" max="9230" width="8.375" style="1"/>
    <col min="9231" max="9231" width="42.625" style="1" customWidth="1"/>
    <col min="9232" max="9232" width="12.125" style="1" customWidth="1"/>
    <col min="9233" max="9235" width="11.625" style="1" customWidth="1"/>
    <col min="9236" max="9239" width="0" style="1" hidden="1" customWidth="1"/>
    <col min="9240" max="9246" width="11.625" style="1" customWidth="1"/>
    <col min="9247" max="9247" width="2.375" style="1" customWidth="1"/>
    <col min="9248" max="9486" width="8.375" style="1"/>
    <col min="9487" max="9487" width="42.625" style="1" customWidth="1"/>
    <col min="9488" max="9488" width="12.125" style="1" customWidth="1"/>
    <col min="9489" max="9491" width="11.625" style="1" customWidth="1"/>
    <col min="9492" max="9495" width="0" style="1" hidden="1" customWidth="1"/>
    <col min="9496" max="9502" width="11.625" style="1" customWidth="1"/>
    <col min="9503" max="9503" width="2.375" style="1" customWidth="1"/>
    <col min="9504" max="9742" width="8.375" style="1"/>
    <col min="9743" max="9743" width="42.625" style="1" customWidth="1"/>
    <col min="9744" max="9744" width="12.125" style="1" customWidth="1"/>
    <col min="9745" max="9747" width="11.625" style="1" customWidth="1"/>
    <col min="9748" max="9751" width="0" style="1" hidden="1" customWidth="1"/>
    <col min="9752" max="9758" width="11.625" style="1" customWidth="1"/>
    <col min="9759" max="9759" width="2.375" style="1" customWidth="1"/>
    <col min="9760" max="9998" width="8.375" style="1"/>
    <col min="9999" max="9999" width="42.625" style="1" customWidth="1"/>
    <col min="10000" max="10000" width="12.125" style="1" customWidth="1"/>
    <col min="10001" max="10003" width="11.625" style="1" customWidth="1"/>
    <col min="10004" max="10007" width="0" style="1" hidden="1" customWidth="1"/>
    <col min="10008" max="10014" width="11.625" style="1" customWidth="1"/>
    <col min="10015" max="10015" width="2.375" style="1" customWidth="1"/>
    <col min="10016" max="10254" width="8.375" style="1"/>
    <col min="10255" max="10255" width="42.625" style="1" customWidth="1"/>
    <col min="10256" max="10256" width="12.125" style="1" customWidth="1"/>
    <col min="10257" max="10259" width="11.625" style="1" customWidth="1"/>
    <col min="10260" max="10263" width="0" style="1" hidden="1" customWidth="1"/>
    <col min="10264" max="10270" width="11.625" style="1" customWidth="1"/>
    <col min="10271" max="10271" width="2.375" style="1" customWidth="1"/>
    <col min="10272" max="10510" width="8.375" style="1"/>
    <col min="10511" max="10511" width="42.625" style="1" customWidth="1"/>
    <col min="10512" max="10512" width="12.125" style="1" customWidth="1"/>
    <col min="10513" max="10515" width="11.625" style="1" customWidth="1"/>
    <col min="10516" max="10519" width="0" style="1" hidden="1" customWidth="1"/>
    <col min="10520" max="10526" width="11.625" style="1" customWidth="1"/>
    <col min="10527" max="10527" width="2.375" style="1" customWidth="1"/>
    <col min="10528" max="10766" width="8.375" style="1"/>
    <col min="10767" max="10767" width="42.625" style="1" customWidth="1"/>
    <col min="10768" max="10768" width="12.125" style="1" customWidth="1"/>
    <col min="10769" max="10771" width="11.625" style="1" customWidth="1"/>
    <col min="10772" max="10775" width="0" style="1" hidden="1" customWidth="1"/>
    <col min="10776" max="10782" width="11.625" style="1" customWidth="1"/>
    <col min="10783" max="10783" width="2.375" style="1" customWidth="1"/>
    <col min="10784" max="11022" width="8.375" style="1"/>
    <col min="11023" max="11023" width="42.625" style="1" customWidth="1"/>
    <col min="11024" max="11024" width="12.125" style="1" customWidth="1"/>
    <col min="11025" max="11027" width="11.625" style="1" customWidth="1"/>
    <col min="11028" max="11031" width="0" style="1" hidden="1" customWidth="1"/>
    <col min="11032" max="11038" width="11.625" style="1" customWidth="1"/>
    <col min="11039" max="11039" width="2.375" style="1" customWidth="1"/>
    <col min="11040" max="11278" width="8.375" style="1"/>
    <col min="11279" max="11279" width="42.625" style="1" customWidth="1"/>
    <col min="11280" max="11280" width="12.125" style="1" customWidth="1"/>
    <col min="11281" max="11283" width="11.625" style="1" customWidth="1"/>
    <col min="11284" max="11287" width="0" style="1" hidden="1" customWidth="1"/>
    <col min="11288" max="11294" width="11.625" style="1" customWidth="1"/>
    <col min="11295" max="11295" width="2.375" style="1" customWidth="1"/>
    <col min="11296" max="11534" width="8.375" style="1"/>
    <col min="11535" max="11535" width="42.625" style="1" customWidth="1"/>
    <col min="11536" max="11536" width="12.125" style="1" customWidth="1"/>
    <col min="11537" max="11539" width="11.625" style="1" customWidth="1"/>
    <col min="11540" max="11543" width="0" style="1" hidden="1" customWidth="1"/>
    <col min="11544" max="11550" width="11.625" style="1" customWidth="1"/>
    <col min="11551" max="11551" width="2.375" style="1" customWidth="1"/>
    <col min="11552" max="11790" width="8.375" style="1"/>
    <col min="11791" max="11791" width="42.625" style="1" customWidth="1"/>
    <col min="11792" max="11792" width="12.125" style="1" customWidth="1"/>
    <col min="11793" max="11795" width="11.625" style="1" customWidth="1"/>
    <col min="11796" max="11799" width="0" style="1" hidden="1" customWidth="1"/>
    <col min="11800" max="11806" width="11.625" style="1" customWidth="1"/>
    <col min="11807" max="11807" width="2.375" style="1" customWidth="1"/>
    <col min="11808" max="12046" width="8.375" style="1"/>
    <col min="12047" max="12047" width="42.625" style="1" customWidth="1"/>
    <col min="12048" max="12048" width="12.125" style="1" customWidth="1"/>
    <col min="12049" max="12051" width="11.625" style="1" customWidth="1"/>
    <col min="12052" max="12055" width="0" style="1" hidden="1" customWidth="1"/>
    <col min="12056" max="12062" width="11.625" style="1" customWidth="1"/>
    <col min="12063" max="12063" width="2.375" style="1" customWidth="1"/>
    <col min="12064" max="12302" width="8.375" style="1"/>
    <col min="12303" max="12303" width="42.625" style="1" customWidth="1"/>
    <col min="12304" max="12304" width="12.125" style="1" customWidth="1"/>
    <col min="12305" max="12307" width="11.625" style="1" customWidth="1"/>
    <col min="12308" max="12311" width="0" style="1" hidden="1" customWidth="1"/>
    <col min="12312" max="12318" width="11.625" style="1" customWidth="1"/>
    <col min="12319" max="12319" width="2.375" style="1" customWidth="1"/>
    <col min="12320" max="12558" width="8.375" style="1"/>
    <col min="12559" max="12559" width="42.625" style="1" customWidth="1"/>
    <col min="12560" max="12560" width="12.125" style="1" customWidth="1"/>
    <col min="12561" max="12563" width="11.625" style="1" customWidth="1"/>
    <col min="12564" max="12567" width="0" style="1" hidden="1" customWidth="1"/>
    <col min="12568" max="12574" width="11.625" style="1" customWidth="1"/>
    <col min="12575" max="12575" width="2.375" style="1" customWidth="1"/>
    <col min="12576" max="12814" width="8.375" style="1"/>
    <col min="12815" max="12815" width="42.625" style="1" customWidth="1"/>
    <col min="12816" max="12816" width="12.125" style="1" customWidth="1"/>
    <col min="12817" max="12819" width="11.625" style="1" customWidth="1"/>
    <col min="12820" max="12823" width="0" style="1" hidden="1" customWidth="1"/>
    <col min="12824" max="12830" width="11.625" style="1" customWidth="1"/>
    <col min="12831" max="12831" width="2.375" style="1" customWidth="1"/>
    <col min="12832" max="13070" width="8.375" style="1"/>
    <col min="13071" max="13071" width="42.625" style="1" customWidth="1"/>
    <col min="13072" max="13072" width="12.125" style="1" customWidth="1"/>
    <col min="13073" max="13075" width="11.625" style="1" customWidth="1"/>
    <col min="13076" max="13079" width="0" style="1" hidden="1" customWidth="1"/>
    <col min="13080" max="13086" width="11.625" style="1" customWidth="1"/>
    <col min="13087" max="13087" width="2.375" style="1" customWidth="1"/>
    <col min="13088" max="13326" width="8.375" style="1"/>
    <col min="13327" max="13327" width="42.625" style="1" customWidth="1"/>
    <col min="13328" max="13328" width="12.125" style="1" customWidth="1"/>
    <col min="13329" max="13331" width="11.625" style="1" customWidth="1"/>
    <col min="13332" max="13335" width="0" style="1" hidden="1" customWidth="1"/>
    <col min="13336" max="13342" width="11.625" style="1" customWidth="1"/>
    <col min="13343" max="13343" width="2.375" style="1" customWidth="1"/>
    <col min="13344" max="13582" width="8.375" style="1"/>
    <col min="13583" max="13583" width="42.625" style="1" customWidth="1"/>
    <col min="13584" max="13584" width="12.125" style="1" customWidth="1"/>
    <col min="13585" max="13587" width="11.625" style="1" customWidth="1"/>
    <col min="13588" max="13591" width="0" style="1" hidden="1" customWidth="1"/>
    <col min="13592" max="13598" width="11.625" style="1" customWidth="1"/>
    <col min="13599" max="13599" width="2.375" style="1" customWidth="1"/>
    <col min="13600" max="13838" width="8.375" style="1"/>
    <col min="13839" max="13839" width="42.625" style="1" customWidth="1"/>
    <col min="13840" max="13840" width="12.125" style="1" customWidth="1"/>
    <col min="13841" max="13843" width="11.625" style="1" customWidth="1"/>
    <col min="13844" max="13847" width="0" style="1" hidden="1" customWidth="1"/>
    <col min="13848" max="13854" width="11.625" style="1" customWidth="1"/>
    <col min="13855" max="13855" width="2.375" style="1" customWidth="1"/>
    <col min="13856" max="14094" width="8.375" style="1"/>
    <col min="14095" max="14095" width="42.625" style="1" customWidth="1"/>
    <col min="14096" max="14096" width="12.125" style="1" customWidth="1"/>
    <col min="14097" max="14099" width="11.625" style="1" customWidth="1"/>
    <col min="14100" max="14103" width="0" style="1" hidden="1" customWidth="1"/>
    <col min="14104" max="14110" width="11.625" style="1" customWidth="1"/>
    <col min="14111" max="14111" width="2.375" style="1" customWidth="1"/>
    <col min="14112" max="14350" width="8.375" style="1"/>
    <col min="14351" max="14351" width="42.625" style="1" customWidth="1"/>
    <col min="14352" max="14352" width="12.125" style="1" customWidth="1"/>
    <col min="14353" max="14355" width="11.625" style="1" customWidth="1"/>
    <col min="14356" max="14359" width="0" style="1" hidden="1" customWidth="1"/>
    <col min="14360" max="14366" width="11.625" style="1" customWidth="1"/>
    <col min="14367" max="14367" width="2.375" style="1" customWidth="1"/>
    <col min="14368" max="14606" width="8.375" style="1"/>
    <col min="14607" max="14607" width="42.625" style="1" customWidth="1"/>
    <col min="14608" max="14608" width="12.125" style="1" customWidth="1"/>
    <col min="14609" max="14611" width="11.625" style="1" customWidth="1"/>
    <col min="14612" max="14615" width="0" style="1" hidden="1" customWidth="1"/>
    <col min="14616" max="14622" width="11.625" style="1" customWidth="1"/>
    <col min="14623" max="14623" width="2.375" style="1" customWidth="1"/>
    <col min="14624" max="14862" width="8.375" style="1"/>
    <col min="14863" max="14863" width="42.625" style="1" customWidth="1"/>
    <col min="14864" max="14864" width="12.125" style="1" customWidth="1"/>
    <col min="14865" max="14867" width="11.625" style="1" customWidth="1"/>
    <col min="14868" max="14871" width="0" style="1" hidden="1" customWidth="1"/>
    <col min="14872" max="14878" width="11.625" style="1" customWidth="1"/>
    <col min="14879" max="14879" width="2.375" style="1" customWidth="1"/>
    <col min="14880" max="15118" width="8.375" style="1"/>
    <col min="15119" max="15119" width="42.625" style="1" customWidth="1"/>
    <col min="15120" max="15120" width="12.125" style="1" customWidth="1"/>
    <col min="15121" max="15123" width="11.625" style="1" customWidth="1"/>
    <col min="15124" max="15127" width="0" style="1" hidden="1" customWidth="1"/>
    <col min="15128" max="15134" width="11.625" style="1" customWidth="1"/>
    <col min="15135" max="15135" width="2.375" style="1" customWidth="1"/>
    <col min="15136" max="15374" width="8.375" style="1"/>
    <col min="15375" max="15375" width="42.625" style="1" customWidth="1"/>
    <col min="15376" max="15376" width="12.125" style="1" customWidth="1"/>
    <col min="15377" max="15379" width="11.625" style="1" customWidth="1"/>
    <col min="15380" max="15383" width="0" style="1" hidden="1" customWidth="1"/>
    <col min="15384" max="15390" width="11.625" style="1" customWidth="1"/>
    <col min="15391" max="15391" width="2.375" style="1" customWidth="1"/>
    <col min="15392" max="15630" width="8.375" style="1"/>
    <col min="15631" max="15631" width="42.625" style="1" customWidth="1"/>
    <col min="15632" max="15632" width="12.125" style="1" customWidth="1"/>
    <col min="15633" max="15635" width="11.625" style="1" customWidth="1"/>
    <col min="15636" max="15639" width="0" style="1" hidden="1" customWidth="1"/>
    <col min="15640" max="15646" width="11.625" style="1" customWidth="1"/>
    <col min="15647" max="15647" width="2.375" style="1" customWidth="1"/>
    <col min="15648" max="15886" width="8.375" style="1"/>
    <col min="15887" max="15887" width="42.625" style="1" customWidth="1"/>
    <col min="15888" max="15888" width="12.125" style="1" customWidth="1"/>
    <col min="15889" max="15891" width="11.625" style="1" customWidth="1"/>
    <col min="15892" max="15895" width="0" style="1" hidden="1" customWidth="1"/>
    <col min="15896" max="15902" width="11.625" style="1" customWidth="1"/>
    <col min="15903" max="15903" width="2.375" style="1" customWidth="1"/>
    <col min="15904" max="16142" width="8.375" style="1"/>
    <col min="16143" max="16143" width="42.625" style="1" customWidth="1"/>
    <col min="16144" max="16144" width="12.125" style="1" customWidth="1"/>
    <col min="16145" max="16147" width="11.625" style="1" customWidth="1"/>
    <col min="16148" max="16151" width="0" style="1" hidden="1" customWidth="1"/>
    <col min="16152" max="16158" width="11.625" style="1" customWidth="1"/>
    <col min="16159" max="16159" width="2.375" style="1" customWidth="1"/>
    <col min="16160" max="16384" width="8.375" style="1"/>
  </cols>
  <sheetData>
    <row r="1" spans="1:70" ht="18" customHeight="1" x14ac:dyDescent="0.3">
      <c r="A1" s="1" t="s">
        <v>29</v>
      </c>
    </row>
    <row r="2" spans="1:70" ht="22.5" customHeight="1" x14ac:dyDescent="0.3">
      <c r="A2" s="1" t="s">
        <v>27</v>
      </c>
      <c r="BG2" s="1" t="s">
        <v>225</v>
      </c>
      <c r="BN2" s="1" t="s">
        <v>225</v>
      </c>
    </row>
    <row r="3" spans="1:70" ht="16.149999999999999" customHeight="1" x14ac:dyDescent="0.3"/>
    <row r="4" spans="1:70" ht="20.25" customHeight="1" thickBot="1" x14ac:dyDescent="0.35">
      <c r="A4" s="238" t="s">
        <v>203</v>
      </c>
      <c r="P4" s="238"/>
      <c r="Q4" s="238"/>
      <c r="X4" s="238"/>
      <c r="AB4" s="239"/>
      <c r="AE4" s="238"/>
      <c r="AF4" s="239"/>
      <c r="AL4" s="238"/>
      <c r="AM4" s="239"/>
      <c r="AS4" s="238"/>
      <c r="AT4" s="239"/>
      <c r="AU4" s="239"/>
      <c r="AV4" s="239"/>
      <c r="AZ4" s="238"/>
      <c r="BA4" s="239"/>
      <c r="BB4" s="239"/>
      <c r="BE4" s="239"/>
      <c r="BH4" s="239"/>
      <c r="BL4" s="239"/>
      <c r="BO4" s="239"/>
      <c r="BP4" s="239" t="s">
        <v>56</v>
      </c>
    </row>
    <row r="5" spans="1:70" s="353" customFormat="1" ht="20.25" customHeight="1" x14ac:dyDescent="0.3">
      <c r="A5" s="312"/>
      <c r="B5" s="102" t="s">
        <v>141</v>
      </c>
      <c r="C5" s="2" t="s">
        <v>60</v>
      </c>
      <c r="D5" s="2" t="s">
        <v>61</v>
      </c>
      <c r="E5" s="290"/>
      <c r="F5" s="291"/>
      <c r="G5" s="291"/>
      <c r="H5" s="291"/>
      <c r="I5" s="291"/>
      <c r="J5" s="292"/>
      <c r="K5" s="28" t="s">
        <v>62</v>
      </c>
      <c r="L5" s="562" t="s">
        <v>63</v>
      </c>
      <c r="M5" s="563"/>
      <c r="N5" s="563"/>
      <c r="O5" s="563"/>
      <c r="P5" s="563"/>
      <c r="Q5" s="563"/>
      <c r="R5" s="564"/>
      <c r="S5" s="562" t="s">
        <v>226</v>
      </c>
      <c r="T5" s="563"/>
      <c r="U5" s="563"/>
      <c r="V5" s="563"/>
      <c r="W5" s="563"/>
      <c r="X5" s="563"/>
      <c r="Y5" s="564"/>
      <c r="Z5" s="568" t="s">
        <v>65</v>
      </c>
      <c r="AA5" s="569"/>
      <c r="AB5" s="569"/>
      <c r="AC5" s="569"/>
      <c r="AD5" s="569"/>
      <c r="AE5" s="569"/>
      <c r="AF5" s="570"/>
      <c r="AG5" s="568" t="s">
        <v>66</v>
      </c>
      <c r="AH5" s="569"/>
      <c r="AI5" s="569"/>
      <c r="AJ5" s="569"/>
      <c r="AK5" s="569"/>
      <c r="AL5" s="569"/>
      <c r="AM5" s="570"/>
      <c r="AN5" s="559" t="s">
        <v>67</v>
      </c>
      <c r="AO5" s="560"/>
      <c r="AP5" s="560"/>
      <c r="AQ5" s="560"/>
      <c r="AR5" s="560"/>
      <c r="AS5" s="560"/>
      <c r="AT5" s="561"/>
      <c r="AU5" s="298" t="s">
        <v>68</v>
      </c>
      <c r="AV5" s="299"/>
      <c r="AW5" s="299"/>
      <c r="AX5" s="299"/>
      <c r="AY5" s="299"/>
      <c r="AZ5" s="299"/>
      <c r="BA5" s="300"/>
      <c r="BB5" s="298" t="s">
        <v>69</v>
      </c>
      <c r="BC5" s="308"/>
      <c r="BD5" s="308"/>
      <c r="BE5" s="310"/>
      <c r="BF5" s="308"/>
      <c r="BG5" s="308"/>
      <c r="BH5" s="310"/>
      <c r="BI5" s="603" t="s">
        <v>70</v>
      </c>
      <c r="BJ5" s="604"/>
      <c r="BK5" s="604"/>
      <c r="BL5" s="604"/>
      <c r="BM5" s="604"/>
      <c r="BN5" s="604"/>
      <c r="BO5" s="605"/>
      <c r="BP5" s="574" t="s">
        <v>809</v>
      </c>
      <c r="BQ5" s="575"/>
      <c r="BR5" s="576"/>
    </row>
    <row r="6" spans="1:70" s="355" customFormat="1" ht="20.25" customHeight="1" thickBot="1" x14ac:dyDescent="0.35">
      <c r="A6" s="313"/>
      <c r="B6" s="9" t="s">
        <v>78</v>
      </c>
      <c r="C6" s="30" t="s">
        <v>71</v>
      </c>
      <c r="D6" s="30" t="s">
        <v>71</v>
      </c>
      <c r="E6" s="6" t="s">
        <v>72</v>
      </c>
      <c r="F6" s="7" t="s">
        <v>73</v>
      </c>
      <c r="G6" s="7" t="s">
        <v>74</v>
      </c>
      <c r="H6" s="7" t="s">
        <v>75</v>
      </c>
      <c r="I6" s="8" t="s">
        <v>76</v>
      </c>
      <c r="J6" s="9" t="s">
        <v>77</v>
      </c>
      <c r="K6" s="30" t="s">
        <v>71</v>
      </c>
      <c r="L6" s="6" t="s">
        <v>72</v>
      </c>
      <c r="M6" s="7" t="s">
        <v>73</v>
      </c>
      <c r="N6" s="7" t="s">
        <v>74</v>
      </c>
      <c r="O6" s="7" t="s">
        <v>75</v>
      </c>
      <c r="P6" s="8" t="s">
        <v>76</v>
      </c>
      <c r="Q6" s="9" t="s">
        <v>77</v>
      </c>
      <c r="R6" s="10" t="s">
        <v>78</v>
      </c>
      <c r="S6" s="109" t="s">
        <v>82</v>
      </c>
      <c r="T6" s="8" t="s">
        <v>142</v>
      </c>
      <c r="U6" s="7" t="s">
        <v>74</v>
      </c>
      <c r="V6" s="11" t="s">
        <v>75</v>
      </c>
      <c r="W6" s="13" t="s">
        <v>76</v>
      </c>
      <c r="X6" s="14" t="s">
        <v>77</v>
      </c>
      <c r="Y6" s="15" t="s">
        <v>78</v>
      </c>
      <c r="Z6" s="12" t="s">
        <v>82</v>
      </c>
      <c r="AA6" s="16" t="s">
        <v>142</v>
      </c>
      <c r="AB6" s="13" t="s">
        <v>74</v>
      </c>
      <c r="AC6" s="11" t="s">
        <v>75</v>
      </c>
      <c r="AD6" s="14" t="s">
        <v>76</v>
      </c>
      <c r="AE6" s="14" t="s">
        <v>77</v>
      </c>
      <c r="AF6" s="15" t="s">
        <v>78</v>
      </c>
      <c r="AG6" s="24" t="s">
        <v>82</v>
      </c>
      <c r="AH6" s="11" t="s">
        <v>142</v>
      </c>
      <c r="AI6" s="13" t="s">
        <v>74</v>
      </c>
      <c r="AJ6" s="11" t="s">
        <v>75</v>
      </c>
      <c r="AK6" s="16" t="s">
        <v>76</v>
      </c>
      <c r="AL6" s="14" t="s">
        <v>77</v>
      </c>
      <c r="AM6" s="15" t="s">
        <v>78</v>
      </c>
      <c r="AN6" s="12" t="s">
        <v>82</v>
      </c>
      <c r="AO6" s="11" t="s">
        <v>142</v>
      </c>
      <c r="AP6" s="11" t="s">
        <v>74</v>
      </c>
      <c r="AQ6" s="11" t="s">
        <v>75</v>
      </c>
      <c r="AR6" s="16" t="s">
        <v>76</v>
      </c>
      <c r="AS6" s="14" t="s">
        <v>77</v>
      </c>
      <c r="AT6" s="15" t="s">
        <v>78</v>
      </c>
      <c r="AU6" s="12" t="s">
        <v>87</v>
      </c>
      <c r="AV6" s="11" t="s">
        <v>88</v>
      </c>
      <c r="AW6" s="11" t="s">
        <v>89</v>
      </c>
      <c r="AX6" s="11" t="s">
        <v>86</v>
      </c>
      <c r="AY6" s="16" t="s">
        <v>76</v>
      </c>
      <c r="AZ6" s="14" t="s">
        <v>77</v>
      </c>
      <c r="BA6" s="15" t="s">
        <v>78</v>
      </c>
      <c r="BB6" s="6" t="s">
        <v>87</v>
      </c>
      <c r="BC6" s="7" t="s">
        <v>88</v>
      </c>
      <c r="BD6" s="7" t="s">
        <v>89</v>
      </c>
      <c r="BE6" s="13" t="s">
        <v>75</v>
      </c>
      <c r="BF6" s="11" t="s">
        <v>84</v>
      </c>
      <c r="BG6" s="7" t="s">
        <v>85</v>
      </c>
      <c r="BH6" s="15" t="s">
        <v>71</v>
      </c>
      <c r="BI6" s="109" t="s">
        <v>87</v>
      </c>
      <c r="BJ6" s="11" t="s">
        <v>88</v>
      </c>
      <c r="BK6" s="13" t="s">
        <v>89</v>
      </c>
      <c r="BL6" s="13" t="s">
        <v>75</v>
      </c>
      <c r="BM6" s="11" t="s">
        <v>84</v>
      </c>
      <c r="BN6" s="7" t="s">
        <v>85</v>
      </c>
      <c r="BO6" s="15" t="s">
        <v>71</v>
      </c>
      <c r="BP6" s="109" t="s">
        <v>87</v>
      </c>
      <c r="BQ6" s="11" t="s">
        <v>88</v>
      </c>
      <c r="BR6" s="15" t="s">
        <v>89</v>
      </c>
    </row>
    <row r="7" spans="1:70" ht="18" customHeight="1" x14ac:dyDescent="0.3">
      <c r="A7" s="147" t="s">
        <v>227</v>
      </c>
      <c r="B7" s="110"/>
      <c r="C7" s="34"/>
      <c r="D7" s="32"/>
      <c r="E7" s="87"/>
      <c r="F7" s="87"/>
      <c r="G7" s="87"/>
      <c r="H7" s="87"/>
      <c r="I7" s="33"/>
      <c r="J7" s="110"/>
      <c r="K7" s="34"/>
      <c r="L7" s="40"/>
      <c r="M7" s="87"/>
      <c r="N7" s="87"/>
      <c r="O7" s="87"/>
      <c r="P7" s="87"/>
      <c r="Q7" s="33"/>
      <c r="R7" s="86"/>
      <c r="S7" s="43"/>
      <c r="T7" s="33"/>
      <c r="U7" s="87"/>
      <c r="V7" s="87"/>
      <c r="W7" s="87"/>
      <c r="X7" s="33"/>
      <c r="Y7" s="86"/>
      <c r="Z7" s="417"/>
      <c r="AA7" s="32"/>
      <c r="AB7" s="33"/>
      <c r="AC7" s="418"/>
      <c r="AD7" s="32"/>
      <c r="AE7" s="33"/>
      <c r="AF7" s="86"/>
      <c r="AG7" s="419"/>
      <c r="AH7" s="87"/>
      <c r="AI7" s="87"/>
      <c r="AJ7" s="420"/>
      <c r="AK7" s="32"/>
      <c r="AL7" s="110"/>
      <c r="AM7" s="86"/>
      <c r="AN7" s="417"/>
      <c r="AO7" s="87"/>
      <c r="AP7" s="87"/>
      <c r="AQ7" s="418"/>
      <c r="AR7" s="32"/>
      <c r="AS7" s="110"/>
      <c r="AT7" s="86"/>
      <c r="AU7" s="417"/>
      <c r="AV7" s="87"/>
      <c r="AW7" s="87"/>
      <c r="AX7" s="418"/>
      <c r="AY7" s="32"/>
      <c r="AZ7" s="110"/>
      <c r="BA7" s="86"/>
      <c r="BB7" s="417"/>
      <c r="BC7" s="87"/>
      <c r="BD7" s="87"/>
      <c r="BE7" s="485"/>
      <c r="BF7" s="87"/>
      <c r="BG7" s="87"/>
      <c r="BH7" s="421"/>
      <c r="BI7" s="419"/>
      <c r="BJ7" s="87"/>
      <c r="BK7" s="33"/>
      <c r="BL7" s="485"/>
      <c r="BM7" s="87"/>
      <c r="BN7" s="87"/>
      <c r="BO7" s="421"/>
      <c r="BP7" s="419"/>
      <c r="BQ7" s="87"/>
      <c r="BR7" s="86"/>
    </row>
    <row r="8" spans="1:70" ht="18" customHeight="1" thickBot="1" x14ac:dyDescent="0.35">
      <c r="A8" s="148" t="s">
        <v>228</v>
      </c>
      <c r="B8" s="83">
        <v>0.24644765572709218</v>
      </c>
      <c r="C8" s="79">
        <v>0.26454386393017909</v>
      </c>
      <c r="D8" s="77">
        <v>0.27528046755789293</v>
      </c>
      <c r="E8" s="80">
        <v>0.29516653318886327</v>
      </c>
      <c r="F8" s="80">
        <v>0.27123736683966132</v>
      </c>
      <c r="G8" s="80">
        <v>0.2820753609578589</v>
      </c>
      <c r="H8" s="80">
        <v>0.28694229214723682</v>
      </c>
      <c r="I8" s="78">
        <v>0.26390667674788215</v>
      </c>
      <c r="J8" s="82">
        <v>0.27402015095907484</v>
      </c>
      <c r="K8" s="79">
        <v>0.27762776182032817</v>
      </c>
      <c r="L8" s="81">
        <v>0.29829545454545453</v>
      </c>
      <c r="M8" s="80">
        <v>0.2746909316941778</v>
      </c>
      <c r="N8" s="80">
        <v>0.28515399700080746</v>
      </c>
      <c r="O8" s="80">
        <v>0.27606293115584962</v>
      </c>
      <c r="P8" s="80">
        <v>0.26551075534938978</v>
      </c>
      <c r="Q8" s="80">
        <v>0.26543718096492674</v>
      </c>
      <c r="R8" s="82">
        <v>0.27429489421793823</v>
      </c>
      <c r="S8" s="85">
        <v>0.31424145609449122</v>
      </c>
      <c r="T8" s="78">
        <v>0.3062934239523577</v>
      </c>
      <c r="U8" s="80">
        <v>0.30998847760334147</v>
      </c>
      <c r="V8" s="80">
        <v>0.308678246825765</v>
      </c>
      <c r="W8" s="80">
        <v>0.29009888631540992</v>
      </c>
      <c r="X8" s="80">
        <v>0.29839303803296802</v>
      </c>
      <c r="Y8" s="82">
        <v>0.30373009337333923</v>
      </c>
      <c r="Z8" s="81">
        <v>0.33815948449456301</v>
      </c>
      <c r="AA8" s="77">
        <v>0.30335016782207724</v>
      </c>
      <c r="AB8" s="78">
        <v>0.31859140524431745</v>
      </c>
      <c r="AC8" s="80">
        <v>0.32178595011936811</v>
      </c>
      <c r="AD8" s="77">
        <v>0.32090698663020911</v>
      </c>
      <c r="AE8" s="80">
        <v>0.32132474491250074</v>
      </c>
      <c r="AF8" s="82">
        <v>0.32295505911102484</v>
      </c>
      <c r="AG8" s="85">
        <v>0.35708289611752364</v>
      </c>
      <c r="AH8" s="80">
        <v>0.32467595201674582</v>
      </c>
      <c r="AI8" s="80">
        <v>0.33874538745387456</v>
      </c>
      <c r="AJ8" s="77">
        <v>0.3503644987743928</v>
      </c>
      <c r="AK8" s="77">
        <v>0.32955981465880368</v>
      </c>
      <c r="AL8" s="77">
        <v>0.33897718921567216</v>
      </c>
      <c r="AM8" s="82">
        <v>0.33887482951047881</v>
      </c>
      <c r="AN8" s="81">
        <v>0.3804443574434766</v>
      </c>
      <c r="AO8" s="80">
        <v>0.34701357923142417</v>
      </c>
      <c r="AP8" s="80">
        <v>0.36270568687355953</v>
      </c>
      <c r="AQ8" s="80">
        <v>0.35256034684790249</v>
      </c>
      <c r="AR8" s="77">
        <v>0.34972406602070139</v>
      </c>
      <c r="AS8" s="77">
        <v>0.35104210626625099</v>
      </c>
      <c r="AT8" s="82">
        <v>0.35652847593823755</v>
      </c>
      <c r="AU8" s="81">
        <v>0.39305310522311965</v>
      </c>
      <c r="AV8" s="80">
        <v>0.36283441248807913</v>
      </c>
      <c r="AW8" s="80">
        <v>0.37603110090121927</v>
      </c>
      <c r="AX8" s="80">
        <v>0.39803124603073792</v>
      </c>
      <c r="AY8" s="77">
        <v>0.33264524051490518</v>
      </c>
      <c r="AZ8" s="77">
        <v>0.36236821136990888</v>
      </c>
      <c r="BA8" s="82">
        <v>0.36851103858340034</v>
      </c>
      <c r="BB8" s="81">
        <v>0.38888733223121968</v>
      </c>
      <c r="BC8" s="80">
        <v>0.35328463810592359</v>
      </c>
      <c r="BD8" s="80">
        <v>0.36929512865099168</v>
      </c>
      <c r="BE8" s="78">
        <v>0.37206269442450346</v>
      </c>
      <c r="BF8" s="80">
        <v>0.33977071391349661</v>
      </c>
      <c r="BG8" s="80">
        <v>0.35480421099537685</v>
      </c>
      <c r="BH8" s="82">
        <v>0.36160400172651319</v>
      </c>
      <c r="BI8" s="85">
        <v>0.40936686903729402</v>
      </c>
      <c r="BJ8" s="80">
        <v>0.37827935432580972</v>
      </c>
      <c r="BK8" s="78">
        <v>0.39256468536911915</v>
      </c>
      <c r="BL8" s="78">
        <v>0.40022900326329647</v>
      </c>
      <c r="BM8" s="80">
        <v>0.35290470332923307</v>
      </c>
      <c r="BN8" s="80">
        <v>0.37496797061838061</v>
      </c>
      <c r="BO8" s="82">
        <v>0.38309002537990822</v>
      </c>
      <c r="BP8" s="85">
        <v>0.41857550007916822</v>
      </c>
      <c r="BQ8" s="80">
        <v>0.37634420246694322</v>
      </c>
      <c r="BR8" s="82">
        <v>0.39538092774000916</v>
      </c>
    </row>
    <row r="11" spans="1:70" ht="20.25" thickBot="1" x14ac:dyDescent="0.35">
      <c r="A11" s="1" t="s">
        <v>229</v>
      </c>
    </row>
    <row r="12" spans="1:70" s="353" customFormat="1" ht="20.25" customHeight="1" x14ac:dyDescent="0.3">
      <c r="A12" s="312"/>
      <c r="B12" s="102" t="s">
        <v>141</v>
      </c>
      <c r="C12" s="2" t="s">
        <v>60</v>
      </c>
      <c r="D12" s="3" t="s">
        <v>61</v>
      </c>
      <c r="E12" s="4"/>
      <c r="F12" s="4"/>
      <c r="G12" s="4"/>
      <c r="H12" s="4"/>
      <c r="I12" s="5"/>
      <c r="J12" s="102"/>
      <c r="K12" s="28" t="s">
        <v>62</v>
      </c>
      <c r="L12" s="562" t="s">
        <v>63</v>
      </c>
      <c r="M12" s="563"/>
      <c r="N12" s="563"/>
      <c r="O12" s="563"/>
      <c r="P12" s="563"/>
      <c r="Q12" s="563"/>
      <c r="R12" s="564"/>
      <c r="S12" s="562" t="s">
        <v>64</v>
      </c>
      <c r="T12" s="563"/>
      <c r="U12" s="563"/>
      <c r="V12" s="563"/>
      <c r="W12" s="563"/>
      <c r="X12" s="563"/>
      <c r="Y12" s="564"/>
      <c r="Z12" s="568" t="s">
        <v>65</v>
      </c>
      <c r="AA12" s="569"/>
      <c r="AB12" s="569"/>
      <c r="AC12" s="569"/>
      <c r="AD12" s="569"/>
      <c r="AE12" s="569"/>
      <c r="AF12" s="570"/>
      <c r="AG12" s="568" t="s">
        <v>230</v>
      </c>
      <c r="AH12" s="569"/>
      <c r="AI12" s="569"/>
      <c r="AJ12" s="569"/>
      <c r="AK12" s="569"/>
      <c r="AL12" s="569"/>
      <c r="AM12" s="570"/>
      <c r="AN12" s="559" t="s">
        <v>67</v>
      </c>
      <c r="AO12" s="560"/>
      <c r="AP12" s="560"/>
      <c r="AQ12" s="560"/>
      <c r="AR12" s="560"/>
      <c r="AS12" s="560"/>
      <c r="AT12" s="561"/>
      <c r="AU12" s="298" t="s">
        <v>68</v>
      </c>
      <c r="AV12" s="299"/>
      <c r="AW12" s="299"/>
      <c r="AX12" s="299"/>
      <c r="AY12" s="299"/>
      <c r="AZ12" s="299"/>
      <c r="BA12" s="300"/>
      <c r="BB12" s="298" t="s">
        <v>69</v>
      </c>
      <c r="BC12" s="308"/>
      <c r="BD12" s="308"/>
      <c r="BE12" s="310"/>
      <c r="BF12" s="308"/>
      <c r="BG12" s="308"/>
      <c r="BH12" s="310"/>
      <c r="BI12" s="603" t="s">
        <v>70</v>
      </c>
      <c r="BJ12" s="604"/>
      <c r="BK12" s="604"/>
      <c r="BL12" s="604"/>
      <c r="BM12" s="604"/>
      <c r="BN12" s="604"/>
      <c r="BO12" s="605"/>
      <c r="BP12" s="574" t="s">
        <v>809</v>
      </c>
      <c r="BQ12" s="575"/>
      <c r="BR12" s="576"/>
    </row>
    <row r="13" spans="1:70" s="355" customFormat="1" ht="20.25" customHeight="1" thickBot="1" x14ac:dyDescent="0.35">
      <c r="A13" s="313"/>
      <c r="B13" s="9" t="s">
        <v>78</v>
      </c>
      <c r="C13" s="30" t="s">
        <v>71</v>
      </c>
      <c r="D13" s="23" t="s">
        <v>71</v>
      </c>
      <c r="E13" s="6" t="s">
        <v>72</v>
      </c>
      <c r="F13" s="7" t="s">
        <v>73</v>
      </c>
      <c r="G13" s="7" t="s">
        <v>74</v>
      </c>
      <c r="H13" s="7" t="s">
        <v>75</v>
      </c>
      <c r="I13" s="8" t="s">
        <v>76</v>
      </c>
      <c r="J13" s="9" t="s">
        <v>77</v>
      </c>
      <c r="K13" s="30" t="s">
        <v>71</v>
      </c>
      <c r="L13" s="6" t="s">
        <v>72</v>
      </c>
      <c r="M13" s="7" t="s">
        <v>73</v>
      </c>
      <c r="N13" s="7" t="s">
        <v>74</v>
      </c>
      <c r="O13" s="7" t="s">
        <v>75</v>
      </c>
      <c r="P13" s="8" t="s">
        <v>76</v>
      </c>
      <c r="Q13" s="9" t="s">
        <v>77</v>
      </c>
      <c r="R13" s="10" t="s">
        <v>78</v>
      </c>
      <c r="S13" s="109" t="s">
        <v>82</v>
      </c>
      <c r="T13" s="8" t="s">
        <v>142</v>
      </c>
      <c r="U13" s="7" t="s">
        <v>74</v>
      </c>
      <c r="V13" s="11" t="s">
        <v>75</v>
      </c>
      <c r="W13" s="13" t="s">
        <v>76</v>
      </c>
      <c r="X13" s="14" t="s">
        <v>77</v>
      </c>
      <c r="Y13" s="15" t="s">
        <v>78</v>
      </c>
      <c r="Z13" s="12" t="s">
        <v>82</v>
      </c>
      <c r="AA13" s="16" t="s">
        <v>142</v>
      </c>
      <c r="AB13" s="13" t="s">
        <v>74</v>
      </c>
      <c r="AC13" s="11" t="s">
        <v>75</v>
      </c>
      <c r="AD13" s="14" t="s">
        <v>76</v>
      </c>
      <c r="AE13" s="14" t="s">
        <v>77</v>
      </c>
      <c r="AF13" s="15" t="s">
        <v>78</v>
      </c>
      <c r="AG13" s="24" t="s">
        <v>82</v>
      </c>
      <c r="AH13" s="11" t="s">
        <v>142</v>
      </c>
      <c r="AI13" s="13" t="s">
        <v>74</v>
      </c>
      <c r="AJ13" s="11" t="s">
        <v>75</v>
      </c>
      <c r="AK13" s="16" t="s">
        <v>76</v>
      </c>
      <c r="AL13" s="14" t="s">
        <v>77</v>
      </c>
      <c r="AM13" s="15" t="s">
        <v>78</v>
      </c>
      <c r="AN13" s="12" t="s">
        <v>82</v>
      </c>
      <c r="AO13" s="11" t="s">
        <v>142</v>
      </c>
      <c r="AP13" s="11" t="s">
        <v>74</v>
      </c>
      <c r="AQ13" s="11" t="s">
        <v>75</v>
      </c>
      <c r="AR13" s="16" t="s">
        <v>76</v>
      </c>
      <c r="AS13" s="14" t="s">
        <v>77</v>
      </c>
      <c r="AT13" s="15" t="s">
        <v>78</v>
      </c>
      <c r="AU13" s="12" t="s">
        <v>87</v>
      </c>
      <c r="AV13" s="11" t="s">
        <v>88</v>
      </c>
      <c r="AW13" s="11" t="s">
        <v>89</v>
      </c>
      <c r="AX13" s="11" t="s">
        <v>86</v>
      </c>
      <c r="AY13" s="16" t="s">
        <v>76</v>
      </c>
      <c r="AZ13" s="14" t="s">
        <v>77</v>
      </c>
      <c r="BA13" s="15" t="s">
        <v>78</v>
      </c>
      <c r="BB13" s="6" t="s">
        <v>87</v>
      </c>
      <c r="BC13" s="7" t="s">
        <v>88</v>
      </c>
      <c r="BD13" s="7" t="s">
        <v>89</v>
      </c>
      <c r="BE13" s="13" t="s">
        <v>75</v>
      </c>
      <c r="BF13" s="11" t="s">
        <v>84</v>
      </c>
      <c r="BG13" s="7" t="s">
        <v>85</v>
      </c>
      <c r="BH13" s="15" t="s">
        <v>71</v>
      </c>
      <c r="BI13" s="109" t="s">
        <v>87</v>
      </c>
      <c r="BJ13" s="11" t="s">
        <v>88</v>
      </c>
      <c r="BK13" s="13" t="s">
        <v>89</v>
      </c>
      <c r="BL13" s="13" t="s">
        <v>75</v>
      </c>
      <c r="BM13" s="11" t="s">
        <v>84</v>
      </c>
      <c r="BN13" s="7" t="s">
        <v>85</v>
      </c>
      <c r="BO13" s="15" t="s">
        <v>71</v>
      </c>
      <c r="BP13" s="109" t="s">
        <v>87</v>
      </c>
      <c r="BQ13" s="11" t="s">
        <v>88</v>
      </c>
      <c r="BR13" s="15" t="s">
        <v>89</v>
      </c>
    </row>
    <row r="14" spans="1:70" ht="18" customHeight="1" x14ac:dyDescent="0.3">
      <c r="A14" s="147" t="s">
        <v>227</v>
      </c>
      <c r="B14" s="110"/>
      <c r="C14" s="34"/>
      <c r="D14" s="32"/>
      <c r="E14" s="87"/>
      <c r="F14" s="87"/>
      <c r="G14" s="87"/>
      <c r="H14" s="87"/>
      <c r="I14" s="33"/>
      <c r="J14" s="110"/>
      <c r="K14" s="34"/>
      <c r="L14" s="40"/>
      <c r="M14" s="87"/>
      <c r="N14" s="87"/>
      <c r="O14" s="87"/>
      <c r="P14" s="87"/>
      <c r="Q14" s="33"/>
      <c r="R14" s="86"/>
      <c r="S14" s="43"/>
      <c r="T14" s="33"/>
      <c r="U14" s="87"/>
      <c r="V14" s="87"/>
      <c r="W14" s="87"/>
      <c r="X14" s="33"/>
      <c r="Y14" s="86"/>
      <c r="Z14" s="417"/>
      <c r="AA14" s="32"/>
      <c r="AB14" s="33"/>
      <c r="AC14" s="418"/>
      <c r="AD14" s="32"/>
      <c r="AE14" s="33"/>
      <c r="AF14" s="86"/>
      <c r="AG14" s="419"/>
      <c r="AH14" s="87"/>
      <c r="AI14" s="87"/>
      <c r="AJ14" s="420"/>
      <c r="AK14" s="32"/>
      <c r="AL14" s="110"/>
      <c r="AM14" s="86"/>
      <c r="AN14" s="417"/>
      <c r="AO14" s="87"/>
      <c r="AP14" s="87"/>
      <c r="AQ14" s="418"/>
      <c r="AR14" s="32"/>
      <c r="AS14" s="110"/>
      <c r="AT14" s="86"/>
      <c r="AU14" s="417"/>
      <c r="AV14" s="87"/>
      <c r="AW14" s="87"/>
      <c r="AX14" s="418"/>
      <c r="AY14" s="32"/>
      <c r="AZ14" s="110"/>
      <c r="BA14" s="86"/>
      <c r="BB14" s="417"/>
      <c r="BC14" s="87"/>
      <c r="BD14" s="87"/>
      <c r="BE14" s="485"/>
      <c r="BF14" s="87"/>
      <c r="BG14" s="87"/>
      <c r="BH14" s="421"/>
      <c r="BI14" s="419"/>
      <c r="BJ14" s="87"/>
      <c r="BK14" s="33"/>
      <c r="BL14" s="485"/>
      <c r="BM14" s="87"/>
      <c r="BN14" s="87"/>
      <c r="BO14" s="421"/>
      <c r="BP14" s="419"/>
      <c r="BQ14" s="87"/>
      <c r="BR14" s="86"/>
    </row>
    <row r="15" spans="1:70" ht="18" customHeight="1" thickBot="1" x14ac:dyDescent="0.35">
      <c r="A15" s="148" t="s">
        <v>228</v>
      </c>
      <c r="B15" s="83">
        <v>0.27271423791999233</v>
      </c>
      <c r="C15" s="79">
        <v>0.30287320529868206</v>
      </c>
      <c r="D15" s="77">
        <v>0.29358948557982567</v>
      </c>
      <c r="E15" s="80">
        <v>0.33133561643835618</v>
      </c>
      <c r="F15" s="80">
        <v>0.30857245552027796</v>
      </c>
      <c r="G15" s="80">
        <v>0.31847263125825126</v>
      </c>
      <c r="H15" s="80">
        <v>0.33058503011184398</v>
      </c>
      <c r="I15" s="78">
        <v>0.26394408004979175</v>
      </c>
      <c r="J15" s="82">
        <v>0.29062724271565954</v>
      </c>
      <c r="K15" s="79">
        <v>0.30340499565055301</v>
      </c>
      <c r="L15" s="81">
        <v>0.32670798065296253</v>
      </c>
      <c r="M15" s="80">
        <v>0.31211581547653244</v>
      </c>
      <c r="N15" s="80">
        <v>0.31841770292764127</v>
      </c>
      <c r="O15" s="80">
        <v>0.31341578169108752</v>
      </c>
      <c r="P15" s="80">
        <v>0.27599392127065053</v>
      </c>
      <c r="Q15" s="80">
        <v>0.29177651160812995</v>
      </c>
      <c r="R15" s="82">
        <v>0.30415983979610411</v>
      </c>
      <c r="S15" s="85">
        <v>0.31694450305971722</v>
      </c>
      <c r="T15" s="78">
        <v>0.28994628614833706</v>
      </c>
      <c r="U15" s="80">
        <v>0.30170301396716492</v>
      </c>
      <c r="V15" s="80">
        <v>0.29804946223491524</v>
      </c>
      <c r="W15" s="80">
        <v>0.28745182441563644</v>
      </c>
      <c r="X15" s="80">
        <v>0.292238445493468</v>
      </c>
      <c r="Y15" s="82">
        <v>0.29671125007237564</v>
      </c>
      <c r="Z15" s="81">
        <v>0.35233470302577513</v>
      </c>
      <c r="AA15" s="77">
        <v>0.28081522497789774</v>
      </c>
      <c r="AB15" s="78">
        <v>0.30826356233513019</v>
      </c>
      <c r="AC15" s="80">
        <v>0.30691017421151479</v>
      </c>
      <c r="AD15" s="77">
        <v>0.29515130154574293</v>
      </c>
      <c r="AE15" s="80">
        <v>0.30029460087247184</v>
      </c>
      <c r="AF15" s="82">
        <v>0.30425489469634359</v>
      </c>
      <c r="AG15" s="85">
        <v>0.36502365328857012</v>
      </c>
      <c r="AH15" s="80">
        <v>0.31652581087254456</v>
      </c>
      <c r="AI15" s="80">
        <v>0.33729627331221218</v>
      </c>
      <c r="AJ15" s="77">
        <v>0.34354152106232927</v>
      </c>
      <c r="AK15" s="77">
        <v>0.3007884746422661</v>
      </c>
      <c r="AL15" s="77">
        <v>0.31933305773735704</v>
      </c>
      <c r="AM15" s="82">
        <v>0.3275537353143404</v>
      </c>
      <c r="AN15" s="81">
        <v>0.38274076630997589</v>
      </c>
      <c r="AO15" s="80">
        <v>0.34959025722740722</v>
      </c>
      <c r="AP15" s="80">
        <v>0.36456936082602864</v>
      </c>
      <c r="AQ15" s="80">
        <v>0.38870499223130445</v>
      </c>
      <c r="AR15" s="77">
        <v>0.32151949283681924</v>
      </c>
      <c r="AS15" s="77">
        <v>0.35006889424733034</v>
      </c>
      <c r="AT15" s="82">
        <v>0.35701258707806383</v>
      </c>
      <c r="AU15" s="81">
        <v>0.36438872999452321</v>
      </c>
      <c r="AV15" s="80">
        <v>0.32231288025279442</v>
      </c>
      <c r="AW15" s="80">
        <v>0.34067539920822598</v>
      </c>
      <c r="AX15" s="80">
        <v>0.39048343154026482</v>
      </c>
      <c r="AY15" s="77">
        <v>0.30388314926968296</v>
      </c>
      <c r="AZ15" s="77">
        <v>0.33962708229817723</v>
      </c>
      <c r="BA15" s="82">
        <v>0.34014708208129052</v>
      </c>
      <c r="BB15" s="81">
        <v>0.41569908920253074</v>
      </c>
      <c r="BC15" s="80">
        <v>0.34425453589271626</v>
      </c>
      <c r="BD15" s="80">
        <v>0.37502245643451704</v>
      </c>
      <c r="BE15" s="78">
        <v>0.3716040085732491</v>
      </c>
      <c r="BF15" s="80">
        <v>0.33140797560186686</v>
      </c>
      <c r="BG15" s="80">
        <v>0.3492442936458976</v>
      </c>
      <c r="BH15" s="82">
        <v>0.36115183535725154</v>
      </c>
      <c r="BI15" s="85">
        <v>0.40916149068322982</v>
      </c>
      <c r="BJ15" s="80">
        <v>0.36169754416199912</v>
      </c>
      <c r="BK15" s="78">
        <v>0.38325887608746767</v>
      </c>
      <c r="BL15" s="78">
        <v>0.39955645906486786</v>
      </c>
      <c r="BM15" s="80">
        <v>0.33781603012372241</v>
      </c>
      <c r="BN15" s="80">
        <v>0.36382034716276168</v>
      </c>
      <c r="BO15" s="82">
        <v>0.37293461034934194</v>
      </c>
      <c r="BP15" s="85">
        <v>0.47151205259313367</v>
      </c>
      <c r="BQ15" s="80">
        <v>0.3489666934189406</v>
      </c>
      <c r="BR15" s="82">
        <v>0.39885802652709212</v>
      </c>
    </row>
    <row r="16" spans="1:70" x14ac:dyDescent="0.3">
      <c r="A16" s="355"/>
    </row>
    <row r="18" spans="1:70" ht="20.25" thickBot="1" x14ac:dyDescent="0.35">
      <c r="A18" s="1" t="s">
        <v>231</v>
      </c>
    </row>
    <row r="19" spans="1:70" s="353" customFormat="1" ht="20.25" customHeight="1" x14ac:dyDescent="0.3">
      <c r="A19" s="312"/>
      <c r="B19" s="102" t="s">
        <v>141</v>
      </c>
      <c r="C19" s="2" t="s">
        <v>60</v>
      </c>
      <c r="D19" s="3" t="s">
        <v>61</v>
      </c>
      <c r="E19" s="4"/>
      <c r="F19" s="4"/>
      <c r="G19" s="4"/>
      <c r="H19" s="4"/>
      <c r="I19" s="5"/>
      <c r="J19" s="102"/>
      <c r="K19" s="28" t="s">
        <v>62</v>
      </c>
      <c r="L19" s="562" t="s">
        <v>63</v>
      </c>
      <c r="M19" s="563"/>
      <c r="N19" s="563"/>
      <c r="O19" s="563"/>
      <c r="P19" s="563"/>
      <c r="Q19" s="563"/>
      <c r="R19" s="564"/>
      <c r="S19" s="562" t="s">
        <v>64</v>
      </c>
      <c r="T19" s="563"/>
      <c r="U19" s="563"/>
      <c r="V19" s="563"/>
      <c r="W19" s="563"/>
      <c r="X19" s="563"/>
      <c r="Y19" s="564"/>
      <c r="Z19" s="568" t="s">
        <v>65</v>
      </c>
      <c r="AA19" s="569"/>
      <c r="AB19" s="569"/>
      <c r="AC19" s="569"/>
      <c r="AD19" s="569"/>
      <c r="AE19" s="569"/>
      <c r="AF19" s="570"/>
      <c r="AG19" s="568" t="s">
        <v>230</v>
      </c>
      <c r="AH19" s="569"/>
      <c r="AI19" s="569"/>
      <c r="AJ19" s="569"/>
      <c r="AK19" s="569"/>
      <c r="AL19" s="569"/>
      <c r="AM19" s="570"/>
      <c r="AN19" s="559" t="s">
        <v>67</v>
      </c>
      <c r="AO19" s="560"/>
      <c r="AP19" s="560"/>
      <c r="AQ19" s="560"/>
      <c r="AR19" s="560"/>
      <c r="AS19" s="560"/>
      <c r="AT19" s="561"/>
      <c r="AU19" s="298" t="s">
        <v>68</v>
      </c>
      <c r="AV19" s="299"/>
      <c r="AW19" s="299"/>
      <c r="AX19" s="299"/>
      <c r="AY19" s="299"/>
      <c r="AZ19" s="299"/>
      <c r="BA19" s="300"/>
      <c r="BB19" s="298" t="s">
        <v>69</v>
      </c>
      <c r="BC19" s="308"/>
      <c r="BD19" s="308"/>
      <c r="BE19" s="310"/>
      <c r="BF19" s="308"/>
      <c r="BG19" s="308"/>
      <c r="BH19" s="310"/>
      <c r="BI19" s="603" t="s">
        <v>70</v>
      </c>
      <c r="BJ19" s="604"/>
      <c r="BK19" s="604"/>
      <c r="BL19" s="604"/>
      <c r="BM19" s="604"/>
      <c r="BN19" s="604"/>
      <c r="BO19" s="605"/>
      <c r="BP19" s="574" t="s">
        <v>809</v>
      </c>
      <c r="BQ19" s="575"/>
      <c r="BR19" s="576"/>
    </row>
    <row r="20" spans="1:70" s="355" customFormat="1" ht="20.25" customHeight="1" thickBot="1" x14ac:dyDescent="0.35">
      <c r="A20" s="313"/>
      <c r="B20" s="9" t="s">
        <v>78</v>
      </c>
      <c r="C20" s="30" t="s">
        <v>71</v>
      </c>
      <c r="D20" s="23" t="s">
        <v>71</v>
      </c>
      <c r="E20" s="6" t="s">
        <v>72</v>
      </c>
      <c r="F20" s="7" t="s">
        <v>73</v>
      </c>
      <c r="G20" s="7" t="s">
        <v>74</v>
      </c>
      <c r="H20" s="7" t="s">
        <v>75</v>
      </c>
      <c r="I20" s="8" t="s">
        <v>76</v>
      </c>
      <c r="J20" s="9" t="s">
        <v>77</v>
      </c>
      <c r="K20" s="10" t="s">
        <v>78</v>
      </c>
      <c r="L20" s="6" t="s">
        <v>72</v>
      </c>
      <c r="M20" s="7" t="s">
        <v>73</v>
      </c>
      <c r="N20" s="7" t="s">
        <v>74</v>
      </c>
      <c r="O20" s="7" t="s">
        <v>75</v>
      </c>
      <c r="P20" s="8" t="s">
        <v>76</v>
      </c>
      <c r="Q20" s="9" t="s">
        <v>77</v>
      </c>
      <c r="R20" s="10" t="s">
        <v>78</v>
      </c>
      <c r="S20" s="109" t="s">
        <v>82</v>
      </c>
      <c r="T20" s="8" t="s">
        <v>142</v>
      </c>
      <c r="U20" s="7" t="s">
        <v>74</v>
      </c>
      <c r="V20" s="11" t="s">
        <v>75</v>
      </c>
      <c r="W20" s="13" t="s">
        <v>76</v>
      </c>
      <c r="X20" s="14" t="s">
        <v>77</v>
      </c>
      <c r="Y20" s="15" t="s">
        <v>78</v>
      </c>
      <c r="Z20" s="12" t="s">
        <v>82</v>
      </c>
      <c r="AA20" s="16" t="s">
        <v>142</v>
      </c>
      <c r="AB20" s="13" t="s">
        <v>74</v>
      </c>
      <c r="AC20" s="11" t="s">
        <v>75</v>
      </c>
      <c r="AD20" s="14" t="s">
        <v>76</v>
      </c>
      <c r="AE20" s="14" t="s">
        <v>77</v>
      </c>
      <c r="AF20" s="15" t="s">
        <v>78</v>
      </c>
      <c r="AG20" s="12" t="s">
        <v>82</v>
      </c>
      <c r="AH20" s="11" t="s">
        <v>142</v>
      </c>
      <c r="AI20" s="11" t="s">
        <v>74</v>
      </c>
      <c r="AJ20" s="11" t="s">
        <v>75</v>
      </c>
      <c r="AK20" s="11" t="s">
        <v>76</v>
      </c>
      <c r="AL20" s="11" t="s">
        <v>77</v>
      </c>
      <c r="AM20" s="15" t="s">
        <v>78</v>
      </c>
      <c r="AN20" s="12" t="s">
        <v>82</v>
      </c>
      <c r="AO20" s="11" t="s">
        <v>142</v>
      </c>
      <c r="AP20" s="11" t="s">
        <v>74</v>
      </c>
      <c r="AQ20" s="11" t="s">
        <v>75</v>
      </c>
      <c r="AR20" s="16" t="s">
        <v>76</v>
      </c>
      <c r="AS20" s="11" t="s">
        <v>77</v>
      </c>
      <c r="AT20" s="15" t="s">
        <v>78</v>
      </c>
      <c r="AU20" s="12" t="s">
        <v>87</v>
      </c>
      <c r="AV20" s="11" t="s">
        <v>88</v>
      </c>
      <c r="AW20" s="11" t="s">
        <v>89</v>
      </c>
      <c r="AX20" s="11" t="s">
        <v>86</v>
      </c>
      <c r="AY20" s="16" t="s">
        <v>76</v>
      </c>
      <c r="AZ20" s="11" t="s">
        <v>77</v>
      </c>
      <c r="BA20" s="15" t="s">
        <v>78</v>
      </c>
      <c r="BB20" s="6" t="s">
        <v>87</v>
      </c>
      <c r="BC20" s="7" t="s">
        <v>88</v>
      </c>
      <c r="BD20" s="7" t="s">
        <v>89</v>
      </c>
      <c r="BE20" s="13" t="s">
        <v>75</v>
      </c>
      <c r="BF20" s="11" t="s">
        <v>84</v>
      </c>
      <c r="BG20" s="7" t="s">
        <v>85</v>
      </c>
      <c r="BH20" s="15" t="s">
        <v>71</v>
      </c>
      <c r="BI20" s="109" t="s">
        <v>87</v>
      </c>
      <c r="BJ20" s="11" t="s">
        <v>88</v>
      </c>
      <c r="BK20" s="13" t="s">
        <v>89</v>
      </c>
      <c r="BL20" s="13" t="s">
        <v>75</v>
      </c>
      <c r="BM20" s="11" t="s">
        <v>84</v>
      </c>
      <c r="BN20" s="7" t="s">
        <v>85</v>
      </c>
      <c r="BO20" s="15" t="s">
        <v>71</v>
      </c>
      <c r="BP20" s="109" t="s">
        <v>87</v>
      </c>
      <c r="BQ20" s="11" t="s">
        <v>88</v>
      </c>
      <c r="BR20" s="15" t="s">
        <v>89</v>
      </c>
    </row>
    <row r="21" spans="1:70" ht="18" customHeight="1" x14ac:dyDescent="0.3">
      <c r="A21" s="147" t="s">
        <v>227</v>
      </c>
      <c r="B21" s="110"/>
      <c r="C21" s="34"/>
      <c r="D21" s="32"/>
      <c r="E21" s="87"/>
      <c r="F21" s="87"/>
      <c r="G21" s="87"/>
      <c r="H21" s="87"/>
      <c r="I21" s="33"/>
      <c r="J21" s="110"/>
      <c r="K21" s="34"/>
      <c r="L21" s="40"/>
      <c r="M21" s="87"/>
      <c r="N21" s="87"/>
      <c r="O21" s="87"/>
      <c r="P21" s="87"/>
      <c r="Q21" s="33"/>
      <c r="R21" s="86"/>
      <c r="S21" s="43"/>
      <c r="T21" s="33"/>
      <c r="U21" s="87"/>
      <c r="V21" s="87"/>
      <c r="W21" s="87"/>
      <c r="X21" s="33"/>
      <c r="Y21" s="86"/>
      <c r="Z21" s="40"/>
      <c r="AA21" s="32"/>
      <c r="AB21" s="33"/>
      <c r="AC21" s="87"/>
      <c r="AD21" s="32"/>
      <c r="AE21" s="33"/>
      <c r="AF21" s="86"/>
      <c r="AG21" s="43"/>
      <c r="AH21" s="87"/>
      <c r="AI21" s="87"/>
      <c r="AJ21" s="87"/>
      <c r="AK21" s="32"/>
      <c r="AL21" s="33"/>
      <c r="AM21" s="86"/>
      <c r="AN21" s="40"/>
      <c r="AO21" s="87"/>
      <c r="AP21" s="87"/>
      <c r="AQ21" s="87"/>
      <c r="AR21" s="32"/>
      <c r="AS21" s="33"/>
      <c r="AT21" s="86"/>
      <c r="AU21" s="40"/>
      <c r="AV21" s="87"/>
      <c r="AW21" s="87"/>
      <c r="AX21" s="87"/>
      <c r="AY21" s="32"/>
      <c r="AZ21" s="33"/>
      <c r="BA21" s="86"/>
      <c r="BB21" s="40"/>
      <c r="BC21" s="87"/>
      <c r="BD21" s="87"/>
      <c r="BE21" s="33"/>
      <c r="BF21" s="87"/>
      <c r="BG21" s="87"/>
      <c r="BH21" s="86"/>
      <c r="BI21" s="43"/>
      <c r="BJ21" s="87"/>
      <c r="BK21" s="33"/>
      <c r="BL21" s="33"/>
      <c r="BM21" s="87"/>
      <c r="BN21" s="87"/>
      <c r="BO21" s="86"/>
      <c r="BP21" s="43"/>
      <c r="BQ21" s="87"/>
      <c r="BR21" s="86"/>
    </row>
    <row r="22" spans="1:70" ht="18" customHeight="1" thickBot="1" x14ac:dyDescent="0.35">
      <c r="A22" s="148" t="s">
        <v>228</v>
      </c>
      <c r="B22" s="83">
        <v>0.12637421282954425</v>
      </c>
      <c r="C22" s="79">
        <v>0.18701893072602455</v>
      </c>
      <c r="D22" s="77">
        <v>0.20903479236812569</v>
      </c>
      <c r="E22" s="80">
        <v>0.1800751879699248</v>
      </c>
      <c r="F22" s="80">
        <v>0.14277053652622007</v>
      </c>
      <c r="G22" s="80">
        <v>0.15942272193321028</v>
      </c>
      <c r="H22" s="80">
        <v>0.11831137402527561</v>
      </c>
      <c r="I22" s="78">
        <v>0.11576460481099657</v>
      </c>
      <c r="J22" s="80">
        <v>0.1168955223880597</v>
      </c>
      <c r="K22" s="79">
        <v>0.13457513604018417</v>
      </c>
      <c r="L22" s="81">
        <v>0.11062254107845407</v>
      </c>
      <c r="M22" s="80">
        <v>0.13958017745076823</v>
      </c>
      <c r="N22" s="80">
        <v>0.125587116976068</v>
      </c>
      <c r="O22" s="80">
        <v>0.13499291641368144</v>
      </c>
      <c r="P22" s="80">
        <v>0.14047574452144596</v>
      </c>
      <c r="Q22" s="80">
        <v>0.13784046692607005</v>
      </c>
      <c r="R22" s="82">
        <v>0.13214025595671627</v>
      </c>
      <c r="S22" s="85">
        <v>0.1448093004283092</v>
      </c>
      <c r="T22" s="78">
        <v>0.18132931813293182</v>
      </c>
      <c r="U22" s="80">
        <v>0.16258375209380235</v>
      </c>
      <c r="V22" s="80">
        <v>0.2</v>
      </c>
      <c r="W22" s="80">
        <v>0.23518567289965761</v>
      </c>
      <c r="X22" s="80">
        <v>0.21670626484931849</v>
      </c>
      <c r="Y22" s="82">
        <v>0.18724713658897943</v>
      </c>
      <c r="Z22" s="81">
        <v>0.21835012251565478</v>
      </c>
      <c r="AA22" s="77">
        <v>0.27462064861648317</v>
      </c>
      <c r="AB22" s="78">
        <v>0.24523741825419393</v>
      </c>
      <c r="AC22" s="80">
        <v>0.18467670504871567</v>
      </c>
      <c r="AD22" s="77">
        <v>0.18089725036179449</v>
      </c>
      <c r="AE22" s="80">
        <v>0.18259657506969335</v>
      </c>
      <c r="AF22" s="82">
        <v>0.20839676777140181</v>
      </c>
      <c r="AG22" s="85">
        <v>0.16568591393894813</v>
      </c>
      <c r="AH22" s="80">
        <v>0.20632171465685215</v>
      </c>
      <c r="AI22" s="80">
        <v>0.18436754176610978</v>
      </c>
      <c r="AJ22" s="80">
        <v>0.19323873121869783</v>
      </c>
      <c r="AK22" s="77">
        <v>0.17610796401199599</v>
      </c>
      <c r="AL22" s="80">
        <v>0.18371317398554754</v>
      </c>
      <c r="AM22" s="82">
        <v>0.18401995108148289</v>
      </c>
      <c r="AN22" s="81">
        <v>0.17145578663279887</v>
      </c>
      <c r="AO22" s="80">
        <v>0.16914178521181805</v>
      </c>
      <c r="AP22" s="80">
        <v>0.17028985507246377</v>
      </c>
      <c r="AQ22" s="80">
        <v>0.15403864868622272</v>
      </c>
      <c r="AR22" s="77">
        <v>0.15188048748525751</v>
      </c>
      <c r="AS22" s="80">
        <v>0.15292768483540206</v>
      </c>
      <c r="AT22" s="82">
        <v>0.16093750000000001</v>
      </c>
      <c r="AU22" s="81">
        <v>0.15438736227266694</v>
      </c>
      <c r="AV22" s="80">
        <v>0.14258312020460359</v>
      </c>
      <c r="AW22" s="80">
        <v>0.14837491044095616</v>
      </c>
      <c r="AX22" s="80">
        <v>0.15709201830198272</v>
      </c>
      <c r="AY22" s="77">
        <v>0.12875258799171843</v>
      </c>
      <c r="AZ22" s="80">
        <v>0.14304949987176199</v>
      </c>
      <c r="BA22" s="82">
        <v>0.14569129858799962</v>
      </c>
      <c r="BB22" s="81">
        <v>0.14943943122778233</v>
      </c>
      <c r="BC22" s="80">
        <v>0.13672922252010725</v>
      </c>
      <c r="BD22" s="80">
        <v>0.14286657423912325</v>
      </c>
      <c r="BE22" s="78">
        <v>0.18079673135852911</v>
      </c>
      <c r="BF22" s="80">
        <v>0.16533303279612308</v>
      </c>
      <c r="BG22" s="80">
        <v>0.17258305896438195</v>
      </c>
      <c r="BH22" s="82">
        <v>0.15845158859726233</v>
      </c>
      <c r="BI22" s="85">
        <v>0.18578822514556825</v>
      </c>
      <c r="BJ22" s="80">
        <v>0.19451073985680192</v>
      </c>
      <c r="BK22" s="78">
        <v>0.18992862807295796</v>
      </c>
      <c r="BL22" s="78">
        <v>0.22315202231520223</v>
      </c>
      <c r="BM22" s="80">
        <v>0.19045709703287891</v>
      </c>
      <c r="BN22" s="80">
        <v>0.20559741657696448</v>
      </c>
      <c r="BO22" s="82">
        <v>0.1979632389468455</v>
      </c>
      <c r="BP22" s="85">
        <v>0.21287544633480363</v>
      </c>
      <c r="BQ22" s="80">
        <v>0.24783298742522281</v>
      </c>
      <c r="BR22" s="82">
        <v>0.22904081747868796</v>
      </c>
    </row>
    <row r="24" spans="1:70" x14ac:dyDescent="0.3">
      <c r="BL24" s="1" t="s">
        <v>232</v>
      </c>
    </row>
    <row r="25" spans="1:70" x14ac:dyDescent="0.3">
      <c r="BL25" s="1" t="s">
        <v>233</v>
      </c>
    </row>
  </sheetData>
  <mergeCells count="21">
    <mergeCell ref="BP5:BR5"/>
    <mergeCell ref="BP12:BR12"/>
    <mergeCell ref="BP19:BR19"/>
    <mergeCell ref="AN12:AT12"/>
    <mergeCell ref="AN19:AT19"/>
    <mergeCell ref="AN5:AT5"/>
    <mergeCell ref="BI5:BO5"/>
    <mergeCell ref="BI12:BO12"/>
    <mergeCell ref="BI19:BO19"/>
    <mergeCell ref="L19:R19"/>
    <mergeCell ref="S19:Y19"/>
    <mergeCell ref="Z19:AF19"/>
    <mergeCell ref="AG19:AM19"/>
    <mergeCell ref="L5:R5"/>
    <mergeCell ref="S5:Y5"/>
    <mergeCell ref="Z5:AF5"/>
    <mergeCell ref="AG5:AM5"/>
    <mergeCell ref="L12:R12"/>
    <mergeCell ref="S12:Y12"/>
    <mergeCell ref="Z12:AF12"/>
    <mergeCell ref="AG12:AM12"/>
  </mergeCells>
  <phoneticPr fontId="3"/>
  <pageMargins left="0.7" right="0.7" top="0.75" bottom="0.75" header="0.3" footer="0.3"/>
  <pageSetup paperSize="8" scale="54"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8E269E-753B-45D3-BC58-10B7740BD8D1}">
  <sheetPr>
    <pageSetUpPr fitToPage="1"/>
  </sheetPr>
  <dimension ref="A1:S37"/>
  <sheetViews>
    <sheetView topLeftCell="B1" zoomScale="90" zoomScaleNormal="90" workbookViewId="0">
      <selection activeCell="S36" sqref="S36"/>
    </sheetView>
  </sheetViews>
  <sheetFormatPr defaultColWidth="8.875" defaultRowHeight="19.5" x14ac:dyDescent="0.4"/>
  <cols>
    <col min="1" max="1" width="30.5" style="341" customWidth="1"/>
    <col min="2" max="2" width="38.125" style="341" customWidth="1"/>
    <col min="3" max="3" width="12.5" style="333" bestFit="1" customWidth="1"/>
    <col min="4" max="19" width="12.625" style="333" customWidth="1"/>
    <col min="20" max="16384" width="8.875" style="333"/>
  </cols>
  <sheetData>
    <row r="1" spans="1:19" x14ac:dyDescent="0.3">
      <c r="A1" s="477" t="s">
        <v>31</v>
      </c>
    </row>
    <row r="2" spans="1:19" x14ac:dyDescent="0.4">
      <c r="A2" s="476" t="s">
        <v>30</v>
      </c>
    </row>
    <row r="3" spans="1:19" x14ac:dyDescent="0.4">
      <c r="A3" s="476"/>
    </row>
    <row r="4" spans="1:19" x14ac:dyDescent="0.4">
      <c r="A4" s="606" t="s">
        <v>234</v>
      </c>
      <c r="B4" s="606"/>
      <c r="C4" s="331"/>
      <c r="D4" s="332"/>
      <c r="I4" s="332" t="s">
        <v>235</v>
      </c>
      <c r="O4" s="333" t="s">
        <v>140</v>
      </c>
    </row>
    <row r="5" spans="1:19" x14ac:dyDescent="0.4">
      <c r="A5" s="333"/>
      <c r="B5" s="465"/>
      <c r="C5" s="337" t="s">
        <v>236</v>
      </c>
      <c r="D5" s="337" t="s">
        <v>237</v>
      </c>
      <c r="E5" s="338" t="s">
        <v>238</v>
      </c>
      <c r="F5" s="338" t="s">
        <v>239</v>
      </c>
      <c r="G5" s="338" t="s">
        <v>240</v>
      </c>
      <c r="H5" s="338" t="s">
        <v>59</v>
      </c>
      <c r="I5" s="338" t="s">
        <v>60</v>
      </c>
      <c r="J5" s="338" t="s">
        <v>61</v>
      </c>
      <c r="K5" s="338" t="s">
        <v>62</v>
      </c>
      <c r="L5" s="338" t="s">
        <v>63</v>
      </c>
      <c r="M5" s="338" t="s">
        <v>64</v>
      </c>
      <c r="N5" s="338" t="s">
        <v>241</v>
      </c>
      <c r="O5" s="345" t="s">
        <v>230</v>
      </c>
      <c r="P5" s="337" t="s">
        <v>242</v>
      </c>
      <c r="Q5" s="337" t="s">
        <v>68</v>
      </c>
      <c r="R5" s="337" t="s">
        <v>69</v>
      </c>
      <c r="S5" s="337" t="s">
        <v>243</v>
      </c>
    </row>
    <row r="6" spans="1:19" ht="37.9" customHeight="1" x14ac:dyDescent="0.4">
      <c r="A6" s="347" t="s">
        <v>244</v>
      </c>
      <c r="B6" s="336" t="s">
        <v>245</v>
      </c>
      <c r="C6" s="325">
        <v>0.38474451404338916</v>
      </c>
      <c r="D6" s="325">
        <v>0.36536484019223103</v>
      </c>
      <c r="E6" s="325">
        <v>0.3779871550847424</v>
      </c>
      <c r="F6" s="325">
        <v>0.37886612457982011</v>
      </c>
      <c r="G6" s="325">
        <v>0.36368387565897109</v>
      </c>
      <c r="H6" s="325">
        <f>'P1'!$B14</f>
        <v>0.38356983988658089</v>
      </c>
      <c r="I6" s="325">
        <f>'P1'!$C14</f>
        <v>0.40364535338192958</v>
      </c>
      <c r="J6" s="325">
        <f>'P1'!$D14</f>
        <v>0.41020231653011374</v>
      </c>
      <c r="K6" s="325">
        <f>'P1'!$K14</f>
        <v>0.39829887379956141</v>
      </c>
      <c r="L6" s="325">
        <f>'P1'!$R14</f>
        <v>0.39793110774705864</v>
      </c>
      <c r="M6" s="325">
        <f>'P1'!$Z14</f>
        <v>0.40174823178166369</v>
      </c>
      <c r="N6" s="325">
        <f>'P1'!$AH14</f>
        <v>0.39546703403616101</v>
      </c>
      <c r="O6" s="326">
        <f>'P1'!$AP14</f>
        <v>0.3969311230778223</v>
      </c>
      <c r="P6" s="325">
        <f>'P1'!$AX14</f>
        <v>0.41715420096922989</v>
      </c>
      <c r="Q6" s="325">
        <f>'P1'!$BF14</f>
        <v>0.41671989051094893</v>
      </c>
      <c r="R6" s="484">
        <f>'P1'!$BN14</f>
        <v>0.43142050615848954</v>
      </c>
      <c r="S6" s="484">
        <f>'P1'!$BV14</f>
        <v>0.43492125918519164</v>
      </c>
    </row>
    <row r="7" spans="1:19" ht="37.9" customHeight="1" x14ac:dyDescent="0.4">
      <c r="A7" s="347" t="s">
        <v>246</v>
      </c>
      <c r="B7" s="336" t="s">
        <v>247</v>
      </c>
      <c r="C7" s="327">
        <v>0.31285804869645534</v>
      </c>
      <c r="D7" s="327">
        <v>0.32215903129000439</v>
      </c>
      <c r="E7" s="327">
        <v>0.31349349246360408</v>
      </c>
      <c r="F7" s="327">
        <v>0.306131340256521</v>
      </c>
      <c r="G7" s="327">
        <v>0.31779449191056169</v>
      </c>
      <c r="H7" s="327">
        <f>'P1'!$B18</f>
        <v>0.3054641468204935</v>
      </c>
      <c r="I7" s="327">
        <f>'P1'!$C18</f>
        <v>0.31724615668155909</v>
      </c>
      <c r="J7" s="327">
        <f>'P1'!$D18</f>
        <v>0.30587956848490516</v>
      </c>
      <c r="K7" s="327">
        <f>'P1'!$K18</f>
        <v>0.29000026278983532</v>
      </c>
      <c r="L7" s="327">
        <f>'P1'!$R18</f>
        <v>0.28420311794544922</v>
      </c>
      <c r="M7" s="327">
        <f>'P1'!$Z18</f>
        <v>0.28804768757684435</v>
      </c>
      <c r="N7" s="327">
        <f>'P1'!$AH18</f>
        <v>0.28690104632851032</v>
      </c>
      <c r="O7" s="328">
        <f>'P1'!$AP18</f>
        <v>0.27052165316811477</v>
      </c>
      <c r="P7" s="327">
        <f>'P1'!$AX18</f>
        <v>0.26813569218193495</v>
      </c>
      <c r="Q7" s="327">
        <f>'P1'!$BF18</f>
        <v>0.2752550597213006</v>
      </c>
      <c r="R7" s="484">
        <f>'P1'!$BN18</f>
        <v>0.2892937028101466</v>
      </c>
      <c r="S7" s="484">
        <f>'P1'!$BV18</f>
        <v>0.30186978129921882</v>
      </c>
    </row>
    <row r="8" spans="1:19" ht="37.9" customHeight="1" x14ac:dyDescent="0.4">
      <c r="A8" s="347" t="s">
        <v>248</v>
      </c>
      <c r="B8" s="336" t="s">
        <v>249</v>
      </c>
      <c r="C8" s="327">
        <v>7.1886465346933839E-2</v>
      </c>
      <c r="D8" s="327">
        <v>4.3205808902226604E-2</v>
      </c>
      <c r="E8" s="327">
        <v>6.4489705469179717E-2</v>
      </c>
      <c r="F8" s="327">
        <v>7.2731028525285915E-2</v>
      </c>
      <c r="G8" s="327">
        <v>4.5885596558201541E-2</v>
      </c>
      <c r="H8" s="327">
        <f>'P1'!$B22</f>
        <v>7.8099189677822145E-2</v>
      </c>
      <c r="I8" s="327">
        <f>'P1'!$C22</f>
        <v>8.6396019091076637E-2</v>
      </c>
      <c r="J8" s="327">
        <f>'P1'!$D22</f>
        <v>0.10431690412463913</v>
      </c>
      <c r="K8" s="327">
        <f>'P1'!$K22</f>
        <v>0.10829569112266738</v>
      </c>
      <c r="L8" s="327">
        <f>'P1'!$R22</f>
        <v>0.11372798980160943</v>
      </c>
      <c r="M8" s="327">
        <f>'P1'!$Z22</f>
        <v>0.11369859130448119</v>
      </c>
      <c r="N8" s="327">
        <f>'P1'!$AH22</f>
        <v>0.10856339329031789</v>
      </c>
      <c r="O8" s="328">
        <f>'P1'!$AP22</f>
        <v>0.12640946990970753</v>
      </c>
      <c r="P8" s="327">
        <f>'P1'!$AX22</f>
        <v>0.14901850878729492</v>
      </c>
      <c r="Q8" s="327">
        <f>'P1'!$BF22</f>
        <v>0.14146275713337758</v>
      </c>
      <c r="R8" s="484">
        <f>'P1'!$BN22</f>
        <v>0.14212680334834293</v>
      </c>
      <c r="S8" s="484">
        <f>'P1'!$BV22</f>
        <v>0.13305147788597282</v>
      </c>
    </row>
    <row r="9" spans="1:19" x14ac:dyDescent="0.3">
      <c r="A9" s="344"/>
      <c r="B9" s="488"/>
      <c r="C9" s="348"/>
      <c r="D9" s="348"/>
      <c r="E9" s="348"/>
      <c r="F9" s="348"/>
      <c r="G9" s="348"/>
      <c r="H9" s="348"/>
      <c r="I9" s="348"/>
      <c r="J9" s="348"/>
      <c r="K9" s="348"/>
      <c r="L9" s="348"/>
      <c r="M9" s="348"/>
      <c r="N9" s="348"/>
      <c r="O9" s="348"/>
      <c r="P9" s="349"/>
      <c r="Q9" s="349"/>
      <c r="R9" s="350"/>
      <c r="S9" s="350"/>
    </row>
    <row r="10" spans="1:19" x14ac:dyDescent="0.4">
      <c r="A10" s="333"/>
      <c r="B10" s="465"/>
      <c r="C10" s="337" t="s">
        <v>236</v>
      </c>
      <c r="D10" s="337" t="s">
        <v>237</v>
      </c>
      <c r="E10" s="338" t="s">
        <v>238</v>
      </c>
      <c r="F10" s="338" t="s">
        <v>239</v>
      </c>
      <c r="G10" s="338" t="s">
        <v>240</v>
      </c>
      <c r="H10" s="338" t="s">
        <v>59</v>
      </c>
      <c r="I10" s="338" t="s">
        <v>60</v>
      </c>
      <c r="J10" s="338" t="s">
        <v>61</v>
      </c>
      <c r="K10" s="338" t="s">
        <v>62</v>
      </c>
      <c r="L10" s="338" t="s">
        <v>63</v>
      </c>
      <c r="M10" s="338" t="s">
        <v>64</v>
      </c>
      <c r="N10" s="338" t="s">
        <v>241</v>
      </c>
      <c r="O10" s="345" t="s">
        <v>230</v>
      </c>
      <c r="P10" s="337" t="s">
        <v>242</v>
      </c>
      <c r="Q10" s="337" t="s">
        <v>68</v>
      </c>
      <c r="R10" s="337" t="s">
        <v>69</v>
      </c>
      <c r="S10" s="337" t="s">
        <v>243</v>
      </c>
    </row>
    <row r="11" spans="1:19" ht="18.600000000000001" customHeight="1" x14ac:dyDescent="0.4">
      <c r="A11" s="347" t="s">
        <v>250</v>
      </c>
      <c r="B11" s="336" t="s">
        <v>250</v>
      </c>
      <c r="C11" s="347"/>
      <c r="D11" s="329">
        <v>2.1689172573988207E-2</v>
      </c>
      <c r="E11" s="329">
        <v>3.531436144315727E-2</v>
      </c>
      <c r="F11" s="329">
        <v>3.1555560959764313E-2</v>
      </c>
      <c r="G11" s="325">
        <v>2.5640374962569722E-2</v>
      </c>
      <c r="H11" s="325">
        <f>'P1'!$B26/(('P11'!G44+'P11'!H44)/2)</f>
        <v>3.0341324297085373E-2</v>
      </c>
      <c r="I11" s="325">
        <f>'P1'!$C26/(('P11'!H44+'P11'!I44)/2)</f>
        <v>5.4206395737546417E-2</v>
      </c>
      <c r="J11" s="325">
        <f>'P1'!$D26/(('P11'!I44+'P11'!J44)/2)</f>
        <v>6.9309629801487749E-2</v>
      </c>
      <c r="K11" s="325">
        <f>'P1'!$K26/(('P11'!J44+'P11'!K44)/2)</f>
        <v>7.3013657826221268E-2</v>
      </c>
      <c r="L11" s="325">
        <f>'P1'!$R26/(('P11'!K44+'P11'!L44)/2)</f>
        <v>7.5167967834820923E-2</v>
      </c>
      <c r="M11" s="325">
        <f>'P1'!$Z26/(('P11'!L44+'P11'!M44)/2)</f>
        <v>7.6011582984511619E-2</v>
      </c>
      <c r="N11" s="325">
        <f>'P1'!$AH26/(('P11'!M44+'P11'!N44)/2)</f>
        <v>7.2623935766476758E-2</v>
      </c>
      <c r="O11" s="325">
        <f>'P1'!$AP26/(('P11'!N44+'P11'!O44)/2)</f>
        <v>7.7206476044218819E-2</v>
      </c>
      <c r="P11" s="325">
        <f>'P1'!$AX26/(('P11'!O44+'P11'!P44)/2)</f>
        <v>8.9396183506980711E-2</v>
      </c>
      <c r="Q11" s="325">
        <f>'P1'!$BF26/(('P11'!P44+'P11'!Q44)/2)</f>
        <v>8.8262052557366175E-2</v>
      </c>
      <c r="R11" s="325">
        <f>'P1'!$BN26/(('P11'!Q44+'P11'!R44)/2)</f>
        <v>8.8237364357754422E-2</v>
      </c>
      <c r="S11" s="325">
        <f>'P1'!$BV26/(('P11'!R44+'P11'!S44)/2)</f>
        <v>7.9896652574511257E-2</v>
      </c>
    </row>
    <row r="12" spans="1:19" ht="18.600000000000001" customHeight="1" x14ac:dyDescent="0.4">
      <c r="A12" s="351" t="s">
        <v>251</v>
      </c>
      <c r="B12" s="339" t="s">
        <v>251</v>
      </c>
      <c r="C12" s="351"/>
      <c r="D12" s="325">
        <v>4.0889155702302935E-2</v>
      </c>
      <c r="E12" s="325">
        <v>6.4948037044819065E-2</v>
      </c>
      <c r="F12" s="325">
        <v>5.7165694289724275E-2</v>
      </c>
      <c r="G12" s="329">
        <f>7578/(('P12'!F49-'P12'!F48+'P12'!G49-'P12'!G48)/2)</f>
        <v>4.5289784697216451E-2</v>
      </c>
      <c r="H12" s="329">
        <f>'P1'!$B26/(('P12'!G49-'P12'!G48+'P12'!H49-'P12'!H48)/2)</f>
        <v>5.4765820360900226E-2</v>
      </c>
      <c r="I12" s="329">
        <f>'P1'!$C26/(('P12'!H49-'P12'!H48+'P12'!I49-'P12'!I48)/2)</f>
        <v>9.4207358337823649E-2</v>
      </c>
      <c r="J12" s="329">
        <f>'P1'!$D26/(('P12'!I49-'P12'!I48+'P12'!J49-'P12'!J48)/2)</f>
        <v>0.11129713153403203</v>
      </c>
      <c r="K12" s="329">
        <f>'P1'!$K26/(('P12'!J49-'P12'!J48+'P12'!K49-'P12'!K48)/2)</f>
        <v>0.11484384828621379</v>
      </c>
      <c r="L12" s="329">
        <f>'P1'!$R26/(('P12'!K49-'P12'!K48+'P12'!L49-'P12'!L48)/2)</f>
        <v>0.11723566183259794</v>
      </c>
      <c r="M12" s="329">
        <f>'P1'!$Z26/(('P12'!L49-'P12'!L48+'P12'!M49-'P12'!M48)/2)</f>
        <v>0.11707596276377459</v>
      </c>
      <c r="N12" s="329">
        <f>'P1'!$AH26/(('P12'!M49-'P12'!M48+'P12'!N49)/2)</f>
        <v>0.10755939451706455</v>
      </c>
      <c r="O12" s="330">
        <f>'P1'!$AP26/(('P12'!N49+'P12'!O49)/2)</f>
        <v>0.11310727753850588</v>
      </c>
      <c r="P12" s="329">
        <f>'P1'!$AX26/(('P12'!O49+'P12'!P49)/2)</f>
        <v>0.13197184749423721</v>
      </c>
      <c r="Q12" s="329">
        <f>'P1'!$BF26/(('P12'!P49+'P12'!Q49)/2)</f>
        <v>0.12936595817130897</v>
      </c>
      <c r="R12" s="484">
        <f>'P1'!$BN26/(('P12'!Q49+'P12'!R49)/2)</f>
        <v>0.12455969094835964</v>
      </c>
      <c r="S12" s="484">
        <f>'P1'!$BV26/(('P12'!R49+'P12'!S49)/2)</f>
        <v>0.10859439762278107</v>
      </c>
    </row>
    <row r="13" spans="1:19" ht="18.600000000000001" customHeight="1" x14ac:dyDescent="0.4">
      <c r="A13" s="336" t="s">
        <v>252</v>
      </c>
      <c r="B13" s="336" t="s">
        <v>252</v>
      </c>
      <c r="C13" s="347"/>
      <c r="D13" s="325"/>
      <c r="E13" s="325"/>
      <c r="F13" s="325"/>
      <c r="G13" s="347"/>
      <c r="H13" s="484">
        <f t="shared" ref="H13" si="0">H14/((H16+H17)/2)</f>
        <v>7.3064330294885932E-2</v>
      </c>
      <c r="I13" s="484">
        <f t="shared" ref="I13" si="1">I14/((I16+I17)/2)</f>
        <v>8.0178236850963286E-2</v>
      </c>
      <c r="J13" s="484">
        <f t="shared" ref="J13" si="2">J14/((J16+J17)/2)</f>
        <v>0.10432878562111919</v>
      </c>
      <c r="K13" s="484">
        <f t="shared" ref="K13:N13" si="3">K14/((K16+K17)/2)</f>
        <v>0.10283828612967373</v>
      </c>
      <c r="L13" s="484">
        <f t="shared" si="3"/>
        <v>0.10876651454649172</v>
      </c>
      <c r="M13" s="484">
        <f t="shared" si="3"/>
        <v>0.10434706015461671</v>
      </c>
      <c r="N13" s="484">
        <f t="shared" si="3"/>
        <v>9.5240010878754319E-2</v>
      </c>
      <c r="O13" s="484">
        <f>O14/((O16+O17)/2)</f>
        <v>0.10761257621084729</v>
      </c>
      <c r="P13" s="484">
        <f>P14/((P16+P17)/2)</f>
        <v>0.12308961728600788</v>
      </c>
      <c r="Q13" s="484">
        <f>Q14/((Q16+Q17)/2)</f>
        <v>0.11730333653503386</v>
      </c>
      <c r="R13" s="484">
        <f>R14/((R16+R17)/2)</f>
        <v>0.10997999616968303</v>
      </c>
      <c r="S13" s="484">
        <f>S14/((S16+S17)/2)</f>
        <v>0.10029768057089304</v>
      </c>
    </row>
    <row r="14" spans="1:19" x14ac:dyDescent="0.4">
      <c r="A14" s="489" t="s">
        <v>253</v>
      </c>
      <c r="B14" s="489" t="s">
        <v>254</v>
      </c>
      <c r="C14" s="491"/>
      <c r="D14" s="491"/>
      <c r="E14" s="491"/>
      <c r="F14" s="491"/>
      <c r="G14" s="491"/>
      <c r="H14" s="492">
        <f>'P1'!B20*(1-'P8'!H15)</f>
        <v>15482.002800000002</v>
      </c>
      <c r="I14" s="492">
        <f>'P1'!C20*(1-'P8'!I15)</f>
        <v>18222.067800000001</v>
      </c>
      <c r="J14" s="492">
        <f>'P1'!D20*(1-'P8'!J15)</f>
        <v>24715.802299999999</v>
      </c>
      <c r="K14" s="492">
        <f>'P1'!K20*(1-'P8'!K15)</f>
        <v>25676.7147</v>
      </c>
      <c r="L14" s="492">
        <f>'P1'!R20*(1-'P8'!L15)</f>
        <v>29744.161199999999</v>
      </c>
      <c r="M14" s="492">
        <f>'P1'!Z20*(1-'P8'!M15)</f>
        <v>30895.808000000001</v>
      </c>
      <c r="N14" s="492">
        <f>'P1'!AH20*(1-'P8'!N15)</f>
        <v>29065.537</v>
      </c>
      <c r="O14" s="492">
        <f>'P1'!AP20*(1-'P8'!O15)</f>
        <v>34550.7932</v>
      </c>
      <c r="P14" s="492">
        <f>'P1'!AX20*(1-'P8'!P15)</f>
        <v>44319.647599999997</v>
      </c>
      <c r="Q14" s="492">
        <f>'P1'!BF20*(1-'P8'!Q15)</f>
        <v>47384.917399999998</v>
      </c>
      <c r="R14" s="492">
        <f>'P1'!BN20*(1-'P8'!R15)</f>
        <v>50534.928399999997</v>
      </c>
      <c r="S14" s="492">
        <f>'P1'!BV20*(1-'P8'!S15)</f>
        <v>49817.406600000002</v>
      </c>
    </row>
    <row r="15" spans="1:19" ht="18.600000000000001" customHeight="1" x14ac:dyDescent="0.4">
      <c r="A15" s="490" t="s">
        <v>255</v>
      </c>
      <c r="B15" s="490" t="s">
        <v>256</v>
      </c>
      <c r="C15" s="493"/>
      <c r="D15" s="493"/>
      <c r="E15" s="493"/>
      <c r="F15" s="493"/>
      <c r="G15" s="493"/>
      <c r="H15" s="494">
        <v>0.35539999999999999</v>
      </c>
      <c r="I15" s="494">
        <v>0.32979999999999998</v>
      </c>
      <c r="J15" s="494">
        <v>0.30769999999999997</v>
      </c>
      <c r="K15" s="494">
        <v>0.30769999999999997</v>
      </c>
      <c r="L15" s="494">
        <v>0.3054</v>
      </c>
      <c r="M15" s="494">
        <v>0.3054</v>
      </c>
      <c r="N15" s="494">
        <v>0.3054</v>
      </c>
      <c r="O15" s="494">
        <v>0.3054</v>
      </c>
      <c r="P15" s="494">
        <v>0.3054</v>
      </c>
      <c r="Q15" s="494">
        <v>0.3054</v>
      </c>
      <c r="R15" s="494">
        <v>0.3054</v>
      </c>
      <c r="S15" s="494">
        <v>0.3054</v>
      </c>
    </row>
    <row r="16" spans="1:19" ht="45" customHeight="1" x14ac:dyDescent="0.4">
      <c r="A16" s="490" t="s">
        <v>257</v>
      </c>
      <c r="B16" s="490" t="s">
        <v>258</v>
      </c>
      <c r="C16" s="493"/>
      <c r="D16" s="493"/>
      <c r="E16" s="493"/>
      <c r="F16" s="493"/>
      <c r="G16" s="493"/>
      <c r="H16" s="495">
        <f>'P12'!G49+'P12'!G6+'P12'!G24</f>
        <v>203937</v>
      </c>
      <c r="I16" s="495">
        <f>'P12'!H49+'P12'!H6+'P12'!H24</f>
        <v>219854</v>
      </c>
      <c r="J16" s="495">
        <f>'P12'!I49+'P12'!I6+'P12'!I23+'P12'!I24</f>
        <v>234685</v>
      </c>
      <c r="K16" s="495">
        <f>'P12'!J49+'P12'!J6+'P12'!J23+'P12'!J24</f>
        <v>239121</v>
      </c>
      <c r="L16" s="495">
        <f>'P12'!K49+'P12'!K6+'P12'!K23+'P12'!K24</f>
        <v>260240</v>
      </c>
      <c r="M16" s="495">
        <f>'P12'!L49+'P12'!L6+'P12'!L23+'P12'!L24</f>
        <v>286696</v>
      </c>
      <c r="N16" s="495">
        <f>'P12'!M49+'P12'!M6+'P12'!M8+'P12'!M24</f>
        <v>305478</v>
      </c>
      <c r="O16" s="495">
        <f>'P12'!N49+'P12'!N6+'P12'!N24</f>
        <v>304886</v>
      </c>
      <c r="P16" s="495">
        <f>'P12'!O49+'P12'!O6+'P12'!O24</f>
        <v>337247</v>
      </c>
      <c r="Q16" s="495">
        <f>'P12'!P49+'P12'!P6+'P12'!P24</f>
        <v>382873</v>
      </c>
      <c r="R16" s="495">
        <f>'P12'!Q49+'P12'!Q6+'P12'!Q24</f>
        <v>425031</v>
      </c>
      <c r="S16" s="495">
        <f>'P12'!R49+'P12'!R6+'P12'!R24</f>
        <v>493953</v>
      </c>
    </row>
    <row r="17" spans="1:19" ht="34.15" customHeight="1" x14ac:dyDescent="0.4">
      <c r="A17" s="490" t="s">
        <v>259</v>
      </c>
      <c r="B17" s="490" t="s">
        <v>260</v>
      </c>
      <c r="C17" s="493"/>
      <c r="D17" s="493"/>
      <c r="E17" s="493"/>
      <c r="F17" s="493"/>
      <c r="G17" s="493"/>
      <c r="H17" s="495">
        <f>'P12'!H49+'P12'!H6+'P12'!H24</f>
        <v>219854</v>
      </c>
      <c r="I17" s="495">
        <f>'P12'!I49+'P12'!I6+'P12'!I23+'P12'!I24</f>
        <v>234685</v>
      </c>
      <c r="J17" s="495">
        <f>'P12'!J49+'P12'!J6+'P12'!J23+'P12'!J24</f>
        <v>239121</v>
      </c>
      <c r="K17" s="495">
        <f>'P12'!K49+'P12'!K6+'P12'!K23+'P12'!K24</f>
        <v>260240</v>
      </c>
      <c r="L17" s="495">
        <f>'P12'!L49+'P12'!L6+'P12'!L23+'P12'!L24</f>
        <v>286696</v>
      </c>
      <c r="M17" s="495">
        <f>'P12'!M49+'P12'!M6+'P12'!M8+'P12'!M24</f>
        <v>305478</v>
      </c>
      <c r="N17" s="495">
        <f>'P12'!N49+'P12'!N6+'P12'!N24</f>
        <v>304886</v>
      </c>
      <c r="O17" s="495">
        <f>'P12'!O49+'P12'!O6+'P12'!O24</f>
        <v>337247</v>
      </c>
      <c r="P17" s="495">
        <f>'P12'!P49+'P12'!P6+'P12'!P24</f>
        <v>382873</v>
      </c>
      <c r="Q17" s="495">
        <f>'P12'!Q49+'P12'!Q6+'P12'!Q24</f>
        <v>425031</v>
      </c>
      <c r="R17" s="495">
        <f>'P12'!R49+'P12'!R6+'P12'!R24</f>
        <v>493953</v>
      </c>
      <c r="S17" s="495">
        <f>'P12'!S49+'P12'!S6+'P12'!S24</f>
        <v>499438</v>
      </c>
    </row>
    <row r="18" spans="1:19" ht="18.600000000000001" customHeight="1" x14ac:dyDescent="0.4">
      <c r="C18" s="331"/>
      <c r="E18" s="332"/>
      <c r="I18" s="332"/>
    </row>
    <row r="19" spans="1:19" ht="18.600000000000001" customHeight="1" x14ac:dyDescent="0.4">
      <c r="A19" s="331" t="s">
        <v>261</v>
      </c>
      <c r="B19" s="433"/>
      <c r="C19" s="332"/>
      <c r="D19" s="332"/>
      <c r="M19" s="335"/>
    </row>
    <row r="20" spans="1:19" x14ac:dyDescent="0.4">
      <c r="B20" s="465"/>
      <c r="C20" s="337" t="s">
        <v>236</v>
      </c>
      <c r="D20" s="337" t="s">
        <v>237</v>
      </c>
      <c r="E20" s="338" t="s">
        <v>238</v>
      </c>
      <c r="F20" s="338" t="s">
        <v>239</v>
      </c>
      <c r="G20" s="338" t="s">
        <v>240</v>
      </c>
      <c r="H20" s="338" t="s">
        <v>59</v>
      </c>
      <c r="I20" s="338" t="s">
        <v>60</v>
      </c>
      <c r="J20" s="338" t="s">
        <v>61</v>
      </c>
      <c r="K20" s="338" t="s">
        <v>62</v>
      </c>
      <c r="L20" s="338" t="s">
        <v>63</v>
      </c>
      <c r="M20" s="338" t="s">
        <v>64</v>
      </c>
      <c r="N20" s="338" t="s">
        <v>241</v>
      </c>
      <c r="O20" s="338" t="s">
        <v>230</v>
      </c>
      <c r="P20" s="337" t="s">
        <v>242</v>
      </c>
      <c r="Q20" s="337" t="s">
        <v>68</v>
      </c>
      <c r="R20" s="337" t="s">
        <v>69</v>
      </c>
      <c r="S20" s="337" t="s">
        <v>243</v>
      </c>
    </row>
    <row r="21" spans="1:19" x14ac:dyDescent="0.4">
      <c r="A21" s="336" t="s">
        <v>262</v>
      </c>
      <c r="B21" s="336" t="s">
        <v>263</v>
      </c>
      <c r="C21" s="314">
        <v>9670</v>
      </c>
      <c r="D21" s="314">
        <v>9624</v>
      </c>
      <c r="E21" s="314">
        <v>9819</v>
      </c>
      <c r="F21" s="314">
        <v>10132</v>
      </c>
      <c r="G21" s="314">
        <v>10395</v>
      </c>
      <c r="H21" s="314">
        <v>10612</v>
      </c>
      <c r="I21" s="314">
        <v>10819</v>
      </c>
      <c r="J21" s="314">
        <v>11094</v>
      </c>
      <c r="K21" s="314">
        <v>11528</v>
      </c>
      <c r="L21" s="314">
        <v>11954</v>
      </c>
      <c r="M21" s="314">
        <v>12684</v>
      </c>
      <c r="N21" s="314">
        <v>13182</v>
      </c>
      <c r="O21" s="314">
        <v>13308</v>
      </c>
      <c r="P21" s="314">
        <v>13499</v>
      </c>
      <c r="Q21" s="315">
        <v>13898</v>
      </c>
      <c r="R21" s="499">
        <v>14219</v>
      </c>
      <c r="S21" s="499">
        <v>14481</v>
      </c>
    </row>
    <row r="22" spans="1:19" ht="37.5" customHeight="1" x14ac:dyDescent="0.4">
      <c r="A22" s="336" t="s">
        <v>264</v>
      </c>
      <c r="B22" s="336" t="s">
        <v>265</v>
      </c>
      <c r="C22" s="316">
        <v>28.214374353671147</v>
      </c>
      <c r="D22" s="316">
        <v>24.756338320864504</v>
      </c>
      <c r="E22" s="316">
        <v>25.736531214991345</v>
      </c>
      <c r="F22" s="316">
        <v>26.278622187129887</v>
      </c>
      <c r="G22" s="316">
        <v>25.401443001443003</v>
      </c>
      <c r="H22" s="316">
        <f>'P1'!$B8/'P8'!H$21</f>
        <v>28.979645684131171</v>
      </c>
      <c r="I22" s="316">
        <f>'P1'!$C8/'P8'!I$21</f>
        <v>29.087900915056846</v>
      </c>
      <c r="J22" s="316">
        <f>'P1'!$D8/'P8'!J$21</f>
        <v>30.848747070488553</v>
      </c>
      <c r="K22" s="316">
        <f>'P1'!$K8/'P8'!K$21</f>
        <v>29.708448993754338</v>
      </c>
      <c r="L22" s="316">
        <f>'P1'!$R8/'P8'!L$21</f>
        <v>31.498243265852434</v>
      </c>
      <c r="M22" s="316">
        <f>'P1'!$Z8/'P8'!M$21</f>
        <v>30.84303058971933</v>
      </c>
      <c r="N22" s="316">
        <f>'P1'!$AH8/'P8'!N$21</f>
        <v>29.240100136549842</v>
      </c>
      <c r="O22" s="316">
        <f>'P1'!$AP8/'P8'!O$21</f>
        <v>29.568605350165313</v>
      </c>
      <c r="P22" s="316">
        <f>'P1'!$AX8/'P8'!P$21</f>
        <v>31.719016223423957</v>
      </c>
      <c r="Q22" s="323">
        <f>'P1'!$BF8/'P8'!Q$21</f>
        <v>34.698517772341347</v>
      </c>
      <c r="R22" s="323">
        <f>'P1'!$BN8/'P8'!R$21</f>
        <v>36.000773612771646</v>
      </c>
      <c r="S22" s="323">
        <f>'P1'!$BV8/'P8'!S$21</f>
        <v>37.22443201436365</v>
      </c>
    </row>
    <row r="23" spans="1:19" ht="37.5" customHeight="1" x14ac:dyDescent="0.3">
      <c r="A23" s="339" t="s">
        <v>266</v>
      </c>
      <c r="B23" s="340" t="s">
        <v>267</v>
      </c>
      <c r="C23" s="317">
        <v>2.0282316442605999</v>
      </c>
      <c r="D23" s="317">
        <v>1.0696176226101413</v>
      </c>
      <c r="E23" s="317">
        <v>1.6597413178531419</v>
      </c>
      <c r="F23" s="317">
        <v>1.9112712198973549</v>
      </c>
      <c r="G23" s="317">
        <v>1.1655603655603655</v>
      </c>
      <c r="H23" s="317">
        <f>'P1'!$B20/'P8'!H$21</f>
        <v>2.2632868450810402</v>
      </c>
      <c r="I23" s="317">
        <f>'P1'!$C20/'P8'!I$21</f>
        <v>2.5130788427765967</v>
      </c>
      <c r="J23" s="317">
        <f>'P1'!$D20/'P8'!J$21</f>
        <v>3.2180457905173969</v>
      </c>
      <c r="K23" s="317">
        <f>'P1'!$K20/'P8'!K$21</f>
        <v>3.217297015961138</v>
      </c>
      <c r="L23" s="317">
        <f>'P1'!$R20/'P8'!L$21</f>
        <v>3.5822318889074785</v>
      </c>
      <c r="M23" s="317">
        <f>'P1'!$Z20/'P8'!M$21</f>
        <v>3.5067801955219173</v>
      </c>
      <c r="N23" s="317">
        <f>'P1'!$AH20/'P8'!N$21</f>
        <v>3.1744044909725382</v>
      </c>
      <c r="O23" s="317">
        <f>'P1'!$AP20/'P8'!O$21</f>
        <v>3.7377517282837389</v>
      </c>
      <c r="P23" s="317">
        <f>'P1'!$AX20/'P8'!P$21</f>
        <v>4.7267204978146529</v>
      </c>
      <c r="Q23" s="317">
        <f>'P1'!$BF20/'P8'!Q$21</f>
        <v>4.9085479925169091</v>
      </c>
      <c r="R23" s="323">
        <f>'P1'!$BN20/'P8'!R$21</f>
        <v>5.1166748716506083</v>
      </c>
      <c r="S23" s="323">
        <f>'P1'!$BV20/'P8'!S$21</f>
        <v>4.9527656929770041</v>
      </c>
    </row>
    <row r="24" spans="1:19" x14ac:dyDescent="0.4">
      <c r="C24" s="342"/>
      <c r="D24" s="342"/>
      <c r="E24" s="342"/>
      <c r="F24" s="342"/>
      <c r="G24" s="342"/>
      <c r="H24" s="342"/>
      <c r="I24" s="342"/>
      <c r="J24" s="342"/>
      <c r="K24" s="342"/>
      <c r="L24" s="342"/>
    </row>
    <row r="25" spans="1:19" ht="18.600000000000001" customHeight="1" x14ac:dyDescent="0.4">
      <c r="B25" s="465"/>
      <c r="C25" s="337" t="s">
        <v>236</v>
      </c>
      <c r="D25" s="337" t="s">
        <v>237</v>
      </c>
      <c r="E25" s="338" t="s">
        <v>238</v>
      </c>
      <c r="F25" s="338" t="s">
        <v>239</v>
      </c>
      <c r="G25" s="338" t="s">
        <v>240</v>
      </c>
      <c r="H25" s="338" t="s">
        <v>59</v>
      </c>
      <c r="I25" s="338" t="s">
        <v>60</v>
      </c>
      <c r="J25" s="338" t="s">
        <v>61</v>
      </c>
      <c r="K25" s="338" t="s">
        <v>62</v>
      </c>
      <c r="L25" s="338" t="s">
        <v>63</v>
      </c>
      <c r="M25" s="338" t="s">
        <v>64</v>
      </c>
      <c r="N25" s="338" t="s">
        <v>241</v>
      </c>
      <c r="O25" s="345" t="s">
        <v>230</v>
      </c>
      <c r="P25" s="337" t="s">
        <v>242</v>
      </c>
      <c r="Q25" s="337" t="s">
        <v>68</v>
      </c>
      <c r="R25" s="337" t="s">
        <v>69</v>
      </c>
      <c r="S25" s="337" t="s">
        <v>243</v>
      </c>
    </row>
    <row r="26" spans="1:19" x14ac:dyDescent="0.4">
      <c r="A26" s="336" t="s">
        <v>268</v>
      </c>
      <c r="B26" s="336" t="s">
        <v>269</v>
      </c>
      <c r="C26" s="314">
        <v>281155</v>
      </c>
      <c r="D26" s="314">
        <v>284104</v>
      </c>
      <c r="E26" s="314">
        <v>284843</v>
      </c>
      <c r="F26" s="314">
        <v>290840</v>
      </c>
      <c r="G26" s="314">
        <v>300259</v>
      </c>
      <c r="H26" s="314">
        <v>340715</v>
      </c>
      <c r="I26" s="314">
        <v>339832</v>
      </c>
      <c r="J26" s="314">
        <v>349798</v>
      </c>
      <c r="K26" s="314">
        <v>375354</v>
      </c>
      <c r="L26" s="314">
        <f>'P11'!L44</f>
        <v>418548</v>
      </c>
      <c r="M26" s="314">
        <f>'P11'!M44</f>
        <v>437190</v>
      </c>
      <c r="N26" s="314">
        <f>'P11'!N44</f>
        <v>437618</v>
      </c>
      <c r="O26" s="318">
        <f>'P11'!O44</f>
        <v>497459</v>
      </c>
      <c r="P26" s="319">
        <f>'P11'!P44</f>
        <v>560528</v>
      </c>
      <c r="Q26" s="319">
        <v>618869</v>
      </c>
      <c r="R26" s="499">
        <v>673962</v>
      </c>
      <c r="S26" s="499">
        <v>672177</v>
      </c>
    </row>
    <row r="27" spans="1:19" ht="54.6" customHeight="1" x14ac:dyDescent="0.4">
      <c r="A27" s="336" t="s">
        <v>270</v>
      </c>
      <c r="B27" s="336" t="s">
        <v>271</v>
      </c>
      <c r="C27" s="320">
        <v>79250</v>
      </c>
      <c r="D27" s="320">
        <v>83051</v>
      </c>
      <c r="E27" s="320">
        <v>79669</v>
      </c>
      <c r="F27" s="320">
        <v>85435</v>
      </c>
      <c r="G27" s="320">
        <v>88781</v>
      </c>
      <c r="H27" s="320">
        <v>112193</v>
      </c>
      <c r="I27" s="320">
        <v>103205</v>
      </c>
      <c r="J27" s="320">
        <v>105430</v>
      </c>
      <c r="K27" s="320">
        <v>112877</v>
      </c>
      <c r="L27" s="320">
        <v>119117</v>
      </c>
      <c r="M27" s="320">
        <f>'P11'!M7</f>
        <v>126358</v>
      </c>
      <c r="N27" s="320">
        <f>'P11'!N7</f>
        <v>119903</v>
      </c>
      <c r="O27" s="321">
        <f>'P11'!O7</f>
        <v>117857</v>
      </c>
      <c r="P27" s="322">
        <f>'P11'!P7</f>
        <v>121931</v>
      </c>
      <c r="Q27" s="322">
        <v>131242</v>
      </c>
      <c r="R27" s="499">
        <v>144808</v>
      </c>
      <c r="S27" s="499">
        <v>149127</v>
      </c>
    </row>
    <row r="28" spans="1:19" x14ac:dyDescent="0.4">
      <c r="A28" s="336" t="s">
        <v>272</v>
      </c>
      <c r="B28" s="336" t="s">
        <v>273</v>
      </c>
      <c r="C28" s="320">
        <v>68732</v>
      </c>
      <c r="D28" s="320">
        <v>63014</v>
      </c>
      <c r="E28" s="320">
        <v>62681</v>
      </c>
      <c r="F28" s="320">
        <v>69071</v>
      </c>
      <c r="G28" s="320">
        <f>'P11'!G9+'P11'!G10+'P11'!G11</f>
        <v>69607</v>
      </c>
      <c r="H28" s="320">
        <f>'P11'!H9+'P11'!H10+'P11'!H11</f>
        <v>70716</v>
      </c>
      <c r="I28" s="320">
        <f>'P11'!I9+'P11'!I10+'P11'!I11</f>
        <v>74865</v>
      </c>
      <c r="J28" s="320">
        <f>'P11'!J9+'P11'!J10+'P11'!J11</f>
        <v>73669</v>
      </c>
      <c r="K28" s="320">
        <f>'P11'!K9+'P11'!K10+'P11'!K11</f>
        <v>76700</v>
      </c>
      <c r="L28" s="320">
        <f>'P11'!L9+'P11'!L10+'P11'!L11</f>
        <v>80635</v>
      </c>
      <c r="M28" s="320">
        <f>'P11'!M9+'P11'!M10+'P11'!M11</f>
        <v>83468</v>
      </c>
      <c r="N28" s="320">
        <f>'P11'!N9+'P11'!N10+'P11'!N11</f>
        <v>87872</v>
      </c>
      <c r="O28" s="321">
        <f>'P11'!O9+'P11'!O10+'P11'!O11</f>
        <v>97650</v>
      </c>
      <c r="P28" s="322">
        <f>'P11'!P9+'P11'!P10+'P11'!P11</f>
        <v>106647</v>
      </c>
      <c r="Q28" s="322">
        <v>128094</v>
      </c>
      <c r="R28" s="499">
        <v>141772</v>
      </c>
      <c r="S28" s="499">
        <v>143355</v>
      </c>
    </row>
    <row r="29" spans="1:19" ht="39" x14ac:dyDescent="0.4">
      <c r="A29" s="336" t="str">
        <f>'P12'!A5</f>
        <v>支払手形及び買掛金</v>
      </c>
      <c r="B29" s="336" t="str">
        <f>'P12'!B5</f>
        <v>Trade notes and accounts payable 　</v>
      </c>
      <c r="C29" s="314">
        <v>45754</v>
      </c>
      <c r="D29" s="314">
        <v>44820</v>
      </c>
      <c r="E29" s="314">
        <v>48278</v>
      </c>
      <c r="F29" s="314">
        <v>50045</v>
      </c>
      <c r="G29" s="314">
        <f>'P12'!G5</f>
        <v>48651</v>
      </c>
      <c r="H29" s="314">
        <f>'P12'!H5</f>
        <v>51662</v>
      </c>
      <c r="I29" s="314">
        <f>'P12'!I5</f>
        <v>51596</v>
      </c>
      <c r="J29" s="314">
        <f>'P12'!J5</f>
        <v>52422</v>
      </c>
      <c r="K29" s="314">
        <f>'P12'!K5</f>
        <v>57263</v>
      </c>
      <c r="L29" s="314">
        <f>'P12'!L5</f>
        <v>66589</v>
      </c>
      <c r="M29" s="314">
        <f>'P12'!M5</f>
        <v>66610</v>
      </c>
      <c r="N29" s="314">
        <f>'P12'!N5</f>
        <v>60189</v>
      </c>
      <c r="O29" s="318">
        <f>'P12'!O5</f>
        <v>61424</v>
      </c>
      <c r="P29" s="319">
        <f>'P12'!P5</f>
        <v>66538</v>
      </c>
      <c r="Q29" s="319">
        <v>66713</v>
      </c>
      <c r="R29" s="499">
        <v>52400</v>
      </c>
      <c r="S29" s="499">
        <v>47634</v>
      </c>
    </row>
    <row r="30" spans="1:19" ht="37.5" customHeight="1" x14ac:dyDescent="0.4">
      <c r="A30" s="336" t="s">
        <v>274</v>
      </c>
      <c r="B30" s="336" t="s">
        <v>275</v>
      </c>
      <c r="C30" s="314">
        <v>102228</v>
      </c>
      <c r="D30" s="314">
        <v>101245</v>
      </c>
      <c r="E30" s="314">
        <v>94072</v>
      </c>
      <c r="F30" s="314">
        <v>104461</v>
      </c>
      <c r="G30" s="314">
        <f>'P11'!G7+'P11'!G9+'P11'!G10+'P11'!G11-'P12'!G5</f>
        <v>109737</v>
      </c>
      <c r="H30" s="314">
        <f>'P11'!H7+'P11'!H9+'P11'!H10+'P11'!H11-'P12'!H5</f>
        <v>131247</v>
      </c>
      <c r="I30" s="314">
        <f>'P11'!I7+'P11'!I9+'P11'!I10+'P11'!I11-'P12'!I5</f>
        <v>126474</v>
      </c>
      <c r="J30" s="314">
        <f>'P11'!J7+'P11'!J9+'P11'!J10+'P11'!J11-'P12'!J5</f>
        <v>126677</v>
      </c>
      <c r="K30" s="314">
        <f>'P11'!K7+'P11'!K9+'P11'!K10+'P11'!K11-'P12'!K5</f>
        <v>132314</v>
      </c>
      <c r="L30" s="314">
        <f>'P11'!L7+'P11'!L9+'P11'!L10+'P11'!L11-'P12'!L5</f>
        <v>133163</v>
      </c>
      <c r="M30" s="314">
        <f>'P11'!M7+'P11'!M9+'P11'!M10+'P11'!M11-'P12'!M5</f>
        <v>143216</v>
      </c>
      <c r="N30" s="314">
        <f>'P11'!N7+'P11'!N9+'P11'!N10+'P11'!N11-'P12'!N5</f>
        <v>147586</v>
      </c>
      <c r="O30" s="318">
        <f>'P11'!O7+'P11'!O9+'P11'!O10+'P11'!O11-'P12'!O5</f>
        <v>154083</v>
      </c>
      <c r="P30" s="319">
        <f>'P11'!P7+'P11'!P9+'P11'!P10+'P11'!P11-'P12'!P5</f>
        <v>162040</v>
      </c>
      <c r="Q30" s="319">
        <f>'P11'!Q7+'P11'!Q9+'P11'!Q10+'P11'!Q11-'P12'!Q5</f>
        <v>192623</v>
      </c>
      <c r="R30" s="319">
        <f>'P11'!R7+'P11'!R9+'P11'!R10+'P11'!R11-'P12'!R5</f>
        <v>234180</v>
      </c>
      <c r="S30" s="319">
        <f>'P11'!S7+'P11'!S9+'P11'!S10+'P11'!S11-'P12'!S5</f>
        <v>244848</v>
      </c>
    </row>
    <row r="31" spans="1:19" ht="18.600000000000001" customHeight="1" x14ac:dyDescent="0.4">
      <c r="F31" s="323"/>
      <c r="P31" s="346"/>
      <c r="Q31" s="346"/>
    </row>
    <row r="32" spans="1:19" ht="18.600000000000001" customHeight="1" x14ac:dyDescent="0.4">
      <c r="B32" s="465"/>
      <c r="C32" s="337" t="s">
        <v>236</v>
      </c>
      <c r="D32" s="337" t="s">
        <v>237</v>
      </c>
      <c r="E32" s="338" t="s">
        <v>238</v>
      </c>
      <c r="F32" s="338" t="s">
        <v>239</v>
      </c>
      <c r="G32" s="338" t="s">
        <v>240</v>
      </c>
      <c r="H32" s="338" t="s">
        <v>59</v>
      </c>
      <c r="I32" s="338" t="s">
        <v>60</v>
      </c>
      <c r="J32" s="338" t="s">
        <v>61</v>
      </c>
      <c r="K32" s="338" t="s">
        <v>62</v>
      </c>
      <c r="L32" s="338" t="s">
        <v>63</v>
      </c>
      <c r="M32" s="338" t="s">
        <v>64</v>
      </c>
      <c r="N32" s="338" t="s">
        <v>241</v>
      </c>
      <c r="O32" s="345" t="s">
        <v>230</v>
      </c>
      <c r="P32" s="337" t="s">
        <v>242</v>
      </c>
      <c r="Q32" s="337" t="s">
        <v>68</v>
      </c>
      <c r="R32" s="337" t="s">
        <v>69</v>
      </c>
      <c r="S32" s="337" t="s">
        <v>243</v>
      </c>
    </row>
    <row r="33" spans="1:19" x14ac:dyDescent="0.4">
      <c r="A33" s="336" t="s">
        <v>276</v>
      </c>
      <c r="B33" s="336" t="s">
        <v>277</v>
      </c>
      <c r="C33" s="323"/>
      <c r="D33" s="323">
        <f>(('P11'!C44+'P11'!D44)/2)/('P13'!D4/365)</f>
        <v>432.98049358880195</v>
      </c>
      <c r="E33" s="323">
        <f>(('P11'!D44+'P11'!E44)/2)/('P13'!E4/365)</f>
        <v>410.88227670780782</v>
      </c>
      <c r="F33" s="323">
        <f>(('P11'!E44+'P11'!F44)/2)/('P13'!F4/365)</f>
        <v>394.59220484122363</v>
      </c>
      <c r="G33" s="323">
        <f>(('P11'!F44+'P11'!G44)/2)/('P13'!G4/365)</f>
        <v>408.54529290129068</v>
      </c>
      <c r="H33" s="323">
        <f>(('P11'!G44+'P11'!H44)/2)/('P13'!H4/365)</f>
        <v>380.37587958326287</v>
      </c>
      <c r="I33" s="323">
        <f>(('P11'!H44+'P11'!I44)/2)/('P13'!I4/365)</f>
        <v>394.65852616125733</v>
      </c>
      <c r="J33" s="323">
        <f>(('P11'!I44+'P11'!J44)/2)/('P13'!J4/365)</f>
        <v>367.75054348461293</v>
      </c>
      <c r="K33" s="323">
        <f>(('P11'!J44+'P11'!K44)/2)/('P13'!K4/365)</f>
        <v>386.41855413032624</v>
      </c>
      <c r="L33" s="323">
        <f>(('P11'!K44+'P11'!L44)/2)/('P13'!L4/365)</f>
        <v>384.79567365150183</v>
      </c>
      <c r="M33" s="323">
        <f>(('P11'!L44+'P11'!M44)/2)/('P13'!M4/365)</f>
        <v>399.19988599560855</v>
      </c>
      <c r="N33" s="323">
        <f>(('P11'!M44+'P11'!N44)/2)/('P13'!N4/365)</f>
        <v>414.20510944549517</v>
      </c>
      <c r="O33" s="323">
        <f>(('P11'!N44+'P11'!O44)/2)/('P13'!O4/365)</f>
        <v>433.67722027247845</v>
      </c>
      <c r="P33" s="323">
        <f>(('P11'!O44+'P11'!P44)/2)/('P13'!P4/365)</f>
        <v>450.94325334267535</v>
      </c>
      <c r="Q33" s="323">
        <f>(('P11'!P44+'P11'!Q44)/2)/('P13'!Q4/365)</f>
        <v>446.33367721466493</v>
      </c>
      <c r="R33" s="323">
        <f>(('P11'!Q44+'P11'!R44)/2)/('P13'!R4/365)</f>
        <v>460.91807401908596</v>
      </c>
      <c r="S33" s="323">
        <f>(('P11'!R44+'P11'!S44)/2)/('P13'!S4/365)</f>
        <v>455.7494383606624</v>
      </c>
    </row>
    <row r="34" spans="1:19" x14ac:dyDescent="0.4">
      <c r="A34" s="336" t="s">
        <v>278</v>
      </c>
      <c r="B34" s="336" t="s">
        <v>279</v>
      </c>
      <c r="C34" s="347"/>
      <c r="D34" s="323">
        <v>100.91559463599926</v>
      </c>
      <c r="E34" s="323">
        <v>90.774444316936211</v>
      </c>
      <c r="F34" s="323">
        <v>90.307186719498219</v>
      </c>
      <c r="G34" s="323">
        <v>95.848993364842755</v>
      </c>
      <c r="H34" s="323">
        <f>((G28+H28)/2)/('P1'!$B8/365)</f>
        <v>83.272464328915362</v>
      </c>
      <c r="I34" s="323">
        <f>((H28+I28)/2)/('P1'!$C8/365)</f>
        <v>84.424415796531321</v>
      </c>
      <c r="J34" s="323">
        <f>((I28+J28)/2)/('P1'!$D8/365)</f>
        <v>79.206906929721015</v>
      </c>
      <c r="K34" s="323">
        <f>((J28+K28)/2)/('P1'!$K8/365)</f>
        <v>80.128540728044641</v>
      </c>
      <c r="L34" s="323">
        <f>((K28+L28)/2)/('P1'!$R8/365)</f>
        <v>76.258565054577318</v>
      </c>
      <c r="M34" s="323">
        <f>((L28+M28)/2)/('P1'!$Z8/365)</f>
        <v>76.553686866234003</v>
      </c>
      <c r="N34" s="323">
        <f>((M28+N28)/2)/('P1'!$AH8/365)</f>
        <v>81.126262508334563</v>
      </c>
      <c r="O34" s="324">
        <f>((N28+O28)/2)/('P1'!$AP8/365)</f>
        <v>86.042823488750926</v>
      </c>
      <c r="P34" s="323">
        <f>((O28+P28)/2)/('P1'!$AX8/365)</f>
        <v>87.077018742336662</v>
      </c>
      <c r="Q34" s="323">
        <f>((P28+Q28)/2)/('P1'!$BF8/365)</f>
        <v>88.835916763437297</v>
      </c>
      <c r="R34" s="323">
        <f>((Q28+R28)/2)/('P1'!$BN8/365)</f>
        <v>96.212201721056076</v>
      </c>
      <c r="S34" s="323">
        <f>((R28+S28)/2)/('P1'!$BV8/365)</f>
        <v>96.532728129458093</v>
      </c>
    </row>
    <row r="35" spans="1:19" ht="18.600000000000001" customHeight="1" x14ac:dyDescent="0.4"/>
    <row r="36" spans="1:19" ht="18.600000000000001" customHeight="1" x14ac:dyDescent="0.4">
      <c r="A36" s="333" t="s">
        <v>280</v>
      </c>
    </row>
    <row r="37" spans="1:19" ht="18.600000000000001" customHeight="1" x14ac:dyDescent="0.4">
      <c r="A37" s="333" t="s">
        <v>281</v>
      </c>
    </row>
  </sheetData>
  <mergeCells count="1">
    <mergeCell ref="A4:B4"/>
  </mergeCells>
  <phoneticPr fontId="15" type="noConversion"/>
  <pageMargins left="0.7" right="0.7" top="0.75" bottom="0.75" header="0.3" footer="0.3"/>
  <pageSetup paperSize="8" scale="73"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18</vt:i4>
      </vt:variant>
    </vt:vector>
  </HeadingPairs>
  <TitlesOfParts>
    <vt:vector size="18" baseType="lpstr">
      <vt:lpstr>INDEX</vt:lpstr>
      <vt:lpstr>P1</vt:lpstr>
      <vt:lpstr>P2</vt:lpstr>
      <vt:lpstr>P3</vt:lpstr>
      <vt:lpstr>P4</vt:lpstr>
      <vt:lpstr>P5</vt:lpstr>
      <vt:lpstr>P6</vt:lpstr>
      <vt:lpstr>P7</vt:lpstr>
      <vt:lpstr>P8</vt:lpstr>
      <vt:lpstr>P9</vt:lpstr>
      <vt:lpstr>P10</vt:lpstr>
      <vt:lpstr>P11</vt:lpstr>
      <vt:lpstr>P12</vt:lpstr>
      <vt:lpstr>P13</vt:lpstr>
      <vt:lpstr>P14</vt:lpstr>
      <vt:lpstr>P15</vt:lpstr>
      <vt:lpstr>P16</vt:lpstr>
      <vt:lpstr>P17</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DATABOOK</dc:title>
  <dc:subject/>
  <dc:creator>Shimadzu Corporation</dc:creator>
  <cp:keywords/>
  <dc:description/>
  <cp:lastModifiedBy/>
  <cp:revision>1</cp:revision>
  <dcterms:created xsi:type="dcterms:W3CDTF">2025-11-07T03:36:30Z</dcterms:created>
  <dcterms:modified xsi:type="dcterms:W3CDTF">2025-11-07T03:38:22Z</dcterms:modified>
  <cp:category/>
  <cp:contentStatus/>
</cp:coreProperties>
</file>